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4460" yWindow="0" windowWidth="25360" windowHeight="15820" tabRatio="500" firstSheet="2" activeTab="2"/>
  </bookViews>
  <sheets>
    <sheet name="fees" sheetId="26" state="hidden" r:id="rId1"/>
    <sheet name="Data" sheetId="1" state="hidden" r:id="rId2"/>
    <sheet name="Australia" sheetId="28" r:id="rId3"/>
    <sheet name="Belgium (Waloon)" sheetId="33" r:id="rId4"/>
    <sheet name="Croatia" sheetId="54" r:id="rId5"/>
    <sheet name="Canada" sheetId="35" r:id="rId6"/>
    <sheet name="Czech" sheetId="34" r:id="rId7"/>
    <sheet name="Denmark" sheetId="36" r:id="rId8"/>
    <sheet name="France" sheetId="37" r:id="rId9"/>
    <sheet name="Germany" sheetId="38" r:id="rId10"/>
    <sheet name="Hungary" sheetId="39" r:id="rId11"/>
    <sheet name="Ireland" sheetId="40" r:id="rId12"/>
    <sheet name="Italy" sheetId="41" r:id="rId13"/>
    <sheet name="Latvia" sheetId="42" r:id="rId14"/>
    <sheet name="Luxembourg" sheetId="43" r:id="rId15"/>
    <sheet name="Netherlands" sheetId="56" r:id="rId16"/>
    <sheet name="New Zealand" sheetId="44" r:id="rId17"/>
    <sheet name="Poland" sheetId="45" r:id="rId18"/>
    <sheet name="Portugal" sheetId="55" r:id="rId19"/>
    <sheet name="Slovakia" sheetId="46" r:id="rId20"/>
    <sheet name="South Africa" sheetId="47" r:id="rId21"/>
    <sheet name="Spain" sheetId="48" r:id="rId22"/>
    <sheet name="Sweden" sheetId="49" r:id="rId23"/>
    <sheet name="Holstein Asso Switzerlans" sheetId="53" r:id="rId24"/>
    <sheet name="Swiss Herd Book" sheetId="50" r:id="rId25"/>
    <sheet name="UK" sheetId="51" r:id="rId26"/>
    <sheet name="USA" sheetId="52" r:id="rId2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56" l="1"/>
  <c r="B20" i="45"/>
  <c r="B20" i="38"/>
  <c r="B20" i="41"/>
  <c r="E18" i="56"/>
  <c r="D18" i="56"/>
  <c r="C18" i="56"/>
  <c r="B18" i="56"/>
  <c r="E17" i="56"/>
  <c r="D17" i="56"/>
  <c r="C17" i="56"/>
  <c r="B17" i="56"/>
  <c r="E16" i="56"/>
  <c r="D16" i="56"/>
  <c r="C16" i="56"/>
  <c r="B16" i="56"/>
  <c r="E15" i="56"/>
  <c r="D15" i="56"/>
  <c r="C15" i="56"/>
  <c r="B15" i="56"/>
  <c r="E14" i="56"/>
  <c r="D14" i="56"/>
  <c r="C14" i="56"/>
  <c r="B14" i="56"/>
  <c r="D13" i="56"/>
  <c r="B13" i="56"/>
  <c r="E12" i="56"/>
  <c r="D12" i="56"/>
  <c r="C12" i="56"/>
  <c r="B12" i="56"/>
  <c r="E11" i="56"/>
  <c r="D11" i="56"/>
  <c r="C11" i="56"/>
  <c r="B11" i="56"/>
  <c r="E10" i="56"/>
  <c r="D10" i="56"/>
  <c r="C10" i="56"/>
  <c r="B10" i="56"/>
  <c r="E9" i="56"/>
  <c r="D9" i="56"/>
  <c r="C9" i="56"/>
  <c r="B9" i="56"/>
  <c r="E8" i="56"/>
  <c r="D8" i="56"/>
  <c r="C8" i="56"/>
  <c r="B8" i="56"/>
  <c r="C5" i="56"/>
  <c r="B5" i="56"/>
  <c r="C3" i="56"/>
  <c r="B3" i="56"/>
  <c r="A1" i="56"/>
  <c r="D7" i="56"/>
  <c r="B7" i="56"/>
  <c r="E18" i="55"/>
  <c r="D18" i="55"/>
  <c r="C18" i="55"/>
  <c r="B18" i="55"/>
  <c r="E17" i="55"/>
  <c r="D17" i="55"/>
  <c r="C17" i="55"/>
  <c r="B17" i="55"/>
  <c r="E16" i="55"/>
  <c r="D16" i="55"/>
  <c r="C16" i="55"/>
  <c r="B16" i="55"/>
  <c r="E15" i="55"/>
  <c r="D15" i="55"/>
  <c r="C15" i="55"/>
  <c r="B15" i="55"/>
  <c r="E14" i="55"/>
  <c r="D14" i="55"/>
  <c r="C14" i="55"/>
  <c r="B14" i="55"/>
  <c r="D13" i="55"/>
  <c r="E12" i="55"/>
  <c r="D12" i="55"/>
  <c r="C12" i="55"/>
  <c r="E11" i="55"/>
  <c r="D11" i="55"/>
  <c r="C11" i="55"/>
  <c r="B11" i="55"/>
  <c r="E10" i="55"/>
  <c r="D10" i="55"/>
  <c r="C10" i="55"/>
  <c r="B10" i="55"/>
  <c r="E9" i="55"/>
  <c r="D9" i="55"/>
  <c r="C9" i="55"/>
  <c r="B9" i="55"/>
  <c r="E8" i="55"/>
  <c r="D8" i="55"/>
  <c r="C8" i="55"/>
  <c r="B8" i="55"/>
  <c r="C5" i="55"/>
  <c r="B5" i="55"/>
  <c r="C3" i="55"/>
  <c r="B3" i="55"/>
  <c r="A1" i="55"/>
  <c r="D7" i="55"/>
  <c r="B7" i="55"/>
  <c r="B15" i="54"/>
  <c r="B20" i="54"/>
  <c r="E18" i="54"/>
  <c r="D18" i="54"/>
  <c r="C18" i="54"/>
  <c r="B18" i="54"/>
  <c r="E17" i="54"/>
  <c r="D17" i="54"/>
  <c r="C17" i="54"/>
  <c r="B17" i="54"/>
  <c r="E16" i="54"/>
  <c r="D16" i="54"/>
  <c r="C16" i="54"/>
  <c r="B16" i="54"/>
  <c r="E15" i="54"/>
  <c r="D15" i="54"/>
  <c r="C15" i="54"/>
  <c r="E14" i="54"/>
  <c r="D14" i="54"/>
  <c r="C14" i="54"/>
  <c r="B14" i="54"/>
  <c r="D13" i="54"/>
  <c r="E12" i="54"/>
  <c r="D12" i="54"/>
  <c r="C12" i="54"/>
  <c r="B12" i="54"/>
  <c r="E11" i="54"/>
  <c r="D11" i="54"/>
  <c r="C11" i="54"/>
  <c r="B11" i="54"/>
  <c r="E10" i="54"/>
  <c r="D10" i="54"/>
  <c r="C10" i="54"/>
  <c r="B10" i="54"/>
  <c r="E9" i="54"/>
  <c r="D9" i="54"/>
  <c r="C9" i="54"/>
  <c r="B9" i="54"/>
  <c r="E8" i="54"/>
  <c r="D8" i="54"/>
  <c r="C8" i="54"/>
  <c r="B8" i="54"/>
  <c r="C5" i="54"/>
  <c r="B5" i="54"/>
  <c r="C3" i="54"/>
  <c r="B3" i="54"/>
  <c r="A1" i="54"/>
  <c r="D7" i="54"/>
  <c r="B7" i="54"/>
  <c r="E18" i="53"/>
  <c r="D18" i="53"/>
  <c r="C18" i="53"/>
  <c r="B18" i="53"/>
  <c r="E17" i="53"/>
  <c r="D17" i="53"/>
  <c r="C17" i="53"/>
  <c r="B17" i="53"/>
  <c r="E16" i="53"/>
  <c r="D16" i="53"/>
  <c r="C16" i="53"/>
  <c r="B16" i="53"/>
  <c r="E15" i="53"/>
  <c r="D15" i="53"/>
  <c r="C15" i="53"/>
  <c r="B15" i="53"/>
  <c r="E14" i="53"/>
  <c r="D14" i="53"/>
  <c r="C14" i="53"/>
  <c r="B14" i="53"/>
  <c r="D13" i="53"/>
  <c r="B13" i="53"/>
  <c r="E12" i="53"/>
  <c r="D12" i="53"/>
  <c r="C12" i="53"/>
  <c r="B12" i="53"/>
  <c r="E11" i="53"/>
  <c r="D11" i="53"/>
  <c r="C11" i="53"/>
  <c r="B11" i="53"/>
  <c r="E10" i="53"/>
  <c r="D10" i="53"/>
  <c r="C10" i="53"/>
  <c r="B10" i="53"/>
  <c r="E9" i="53"/>
  <c r="D9" i="53"/>
  <c r="C9" i="53"/>
  <c r="B9" i="53"/>
  <c r="E8" i="53"/>
  <c r="D8" i="53"/>
  <c r="C8" i="53"/>
  <c r="B8" i="53"/>
  <c r="C5" i="53"/>
  <c r="B5" i="53"/>
  <c r="C3" i="53"/>
  <c r="B3" i="53"/>
  <c r="A1" i="53"/>
  <c r="D7" i="53"/>
  <c r="B7" i="53"/>
  <c r="E18" i="52"/>
  <c r="D18" i="52"/>
  <c r="C18" i="52"/>
  <c r="B18" i="52"/>
  <c r="E17" i="52"/>
  <c r="D17" i="52"/>
  <c r="C17" i="52"/>
  <c r="B17" i="52"/>
  <c r="E16" i="52"/>
  <c r="D16" i="52"/>
  <c r="C16" i="52"/>
  <c r="B16" i="52"/>
  <c r="E15" i="52"/>
  <c r="D15" i="52"/>
  <c r="C15" i="52"/>
  <c r="B15" i="52"/>
  <c r="E14" i="52"/>
  <c r="D14" i="52"/>
  <c r="C14" i="52"/>
  <c r="B14" i="52"/>
  <c r="D13" i="52"/>
  <c r="B13" i="52"/>
  <c r="E12" i="52"/>
  <c r="D12" i="52"/>
  <c r="C12" i="52"/>
  <c r="B12" i="52"/>
  <c r="E11" i="52"/>
  <c r="D11" i="52"/>
  <c r="C11" i="52"/>
  <c r="B11" i="52"/>
  <c r="E10" i="52"/>
  <c r="D10" i="52"/>
  <c r="C10" i="52"/>
  <c r="B10" i="52"/>
  <c r="E9" i="52"/>
  <c r="D9" i="52"/>
  <c r="C9" i="52"/>
  <c r="B9" i="52"/>
  <c r="E8" i="52"/>
  <c r="D8" i="52"/>
  <c r="C8" i="52"/>
  <c r="B8" i="52"/>
  <c r="C5" i="52"/>
  <c r="B5" i="52"/>
  <c r="C3" i="52"/>
  <c r="B3" i="52"/>
  <c r="A1" i="52"/>
  <c r="D7" i="52"/>
  <c r="B7" i="52"/>
  <c r="E18" i="51"/>
  <c r="D18" i="51"/>
  <c r="C18" i="51"/>
  <c r="B18" i="51"/>
  <c r="E17" i="51"/>
  <c r="D17" i="51"/>
  <c r="C17" i="51"/>
  <c r="B17" i="51"/>
  <c r="E16" i="51"/>
  <c r="D16" i="51"/>
  <c r="C16" i="51"/>
  <c r="B16" i="51"/>
  <c r="E15" i="51"/>
  <c r="D15" i="51"/>
  <c r="C15" i="51"/>
  <c r="B15" i="51"/>
  <c r="E14" i="51"/>
  <c r="D14" i="51"/>
  <c r="C14" i="51"/>
  <c r="B14" i="51"/>
  <c r="D13" i="51"/>
  <c r="B13" i="51"/>
  <c r="E12" i="51"/>
  <c r="D12" i="51"/>
  <c r="C12" i="51"/>
  <c r="B12" i="51"/>
  <c r="E11" i="51"/>
  <c r="D11" i="51"/>
  <c r="C11" i="51"/>
  <c r="B11" i="51"/>
  <c r="E10" i="51"/>
  <c r="D10" i="51"/>
  <c r="C10" i="51"/>
  <c r="B10" i="51"/>
  <c r="E9" i="51"/>
  <c r="D9" i="51"/>
  <c r="C9" i="51"/>
  <c r="B9" i="51"/>
  <c r="E8" i="51"/>
  <c r="D8" i="51"/>
  <c r="C8" i="51"/>
  <c r="B8" i="51"/>
  <c r="C5" i="51"/>
  <c r="B5" i="51"/>
  <c r="C3" i="51"/>
  <c r="B3" i="51"/>
  <c r="A1" i="51"/>
  <c r="D7" i="51"/>
  <c r="B7" i="51"/>
  <c r="A1" i="50"/>
  <c r="E18" i="50"/>
  <c r="D18" i="50"/>
  <c r="C18" i="50"/>
  <c r="B18" i="50"/>
  <c r="E17" i="50"/>
  <c r="D17" i="50"/>
  <c r="C17" i="50"/>
  <c r="B17" i="50"/>
  <c r="E16" i="50"/>
  <c r="D16" i="50"/>
  <c r="C16" i="50"/>
  <c r="B16" i="50"/>
  <c r="E15" i="50"/>
  <c r="D15" i="50"/>
  <c r="C15" i="50"/>
  <c r="B15" i="50"/>
  <c r="E14" i="50"/>
  <c r="D14" i="50"/>
  <c r="C14" i="50"/>
  <c r="B14" i="50"/>
  <c r="D13" i="50"/>
  <c r="B13" i="50"/>
  <c r="E12" i="50"/>
  <c r="D12" i="50"/>
  <c r="C12" i="50"/>
  <c r="B12" i="50"/>
  <c r="E11" i="50"/>
  <c r="D11" i="50"/>
  <c r="C11" i="50"/>
  <c r="B11" i="50"/>
  <c r="E10" i="50"/>
  <c r="D10" i="50"/>
  <c r="C10" i="50"/>
  <c r="B10" i="50"/>
  <c r="E9" i="50"/>
  <c r="D9" i="50"/>
  <c r="C9" i="50"/>
  <c r="B9" i="50"/>
  <c r="E8" i="50"/>
  <c r="D8" i="50"/>
  <c r="C8" i="50"/>
  <c r="B8" i="50"/>
  <c r="C5" i="50"/>
  <c r="B5" i="50"/>
  <c r="C3" i="50"/>
  <c r="B3" i="50"/>
  <c r="D7" i="50"/>
  <c r="B7" i="50"/>
  <c r="E18" i="49"/>
  <c r="D18" i="49"/>
  <c r="C18" i="49"/>
  <c r="B18" i="49"/>
  <c r="E17" i="49"/>
  <c r="D17" i="49"/>
  <c r="C17" i="49"/>
  <c r="B17" i="49"/>
  <c r="E16" i="49"/>
  <c r="D16" i="49"/>
  <c r="C16" i="49"/>
  <c r="B16" i="49"/>
  <c r="E15" i="49"/>
  <c r="D15" i="49"/>
  <c r="C15" i="49"/>
  <c r="B15" i="49"/>
  <c r="E14" i="49"/>
  <c r="D14" i="49"/>
  <c r="C14" i="49"/>
  <c r="B14" i="49"/>
  <c r="D13" i="49"/>
  <c r="B13" i="49"/>
  <c r="E12" i="49"/>
  <c r="D12" i="49"/>
  <c r="C12" i="49"/>
  <c r="B12" i="49"/>
  <c r="E11" i="49"/>
  <c r="D11" i="49"/>
  <c r="C11" i="49"/>
  <c r="B11" i="49"/>
  <c r="E10" i="49"/>
  <c r="D10" i="49"/>
  <c r="C10" i="49"/>
  <c r="B10" i="49"/>
  <c r="E9" i="49"/>
  <c r="D9" i="49"/>
  <c r="C9" i="49"/>
  <c r="B9" i="49"/>
  <c r="E8" i="49"/>
  <c r="D8" i="49"/>
  <c r="C8" i="49"/>
  <c r="B8" i="49"/>
  <c r="C5" i="49"/>
  <c r="B5" i="49"/>
  <c r="C3" i="49"/>
  <c r="B3" i="49"/>
  <c r="A1" i="49"/>
  <c r="D7" i="49"/>
  <c r="B7" i="49"/>
  <c r="E18" i="48"/>
  <c r="D18" i="48"/>
  <c r="C18" i="48"/>
  <c r="B18" i="48"/>
  <c r="E17" i="48"/>
  <c r="D17" i="48"/>
  <c r="C17" i="48"/>
  <c r="B17" i="48"/>
  <c r="E16" i="48"/>
  <c r="D16" i="48"/>
  <c r="C16" i="48"/>
  <c r="B16" i="48"/>
  <c r="E15" i="48"/>
  <c r="D15" i="48"/>
  <c r="C15" i="48"/>
  <c r="B15" i="48"/>
  <c r="E14" i="48"/>
  <c r="D14" i="48"/>
  <c r="C14" i="48"/>
  <c r="B14" i="48"/>
  <c r="D13" i="48"/>
  <c r="B13" i="48"/>
  <c r="E12" i="48"/>
  <c r="D12" i="48"/>
  <c r="C12" i="48"/>
  <c r="B12" i="48"/>
  <c r="E11" i="48"/>
  <c r="D11" i="48"/>
  <c r="C11" i="48"/>
  <c r="B11" i="48"/>
  <c r="E10" i="48"/>
  <c r="D10" i="48"/>
  <c r="C10" i="48"/>
  <c r="B10" i="48"/>
  <c r="E9" i="48"/>
  <c r="D9" i="48"/>
  <c r="C9" i="48"/>
  <c r="B9" i="48"/>
  <c r="E8" i="48"/>
  <c r="D8" i="48"/>
  <c r="C8" i="48"/>
  <c r="B8" i="48"/>
  <c r="C5" i="48"/>
  <c r="B5" i="48"/>
  <c r="C3" i="48"/>
  <c r="B3" i="48"/>
  <c r="A1" i="48"/>
  <c r="D7" i="48"/>
  <c r="B7" i="48"/>
  <c r="E18" i="47"/>
  <c r="D18" i="47"/>
  <c r="C18" i="47"/>
  <c r="B18" i="47"/>
  <c r="E17" i="47"/>
  <c r="D17" i="47"/>
  <c r="C17" i="47"/>
  <c r="B17" i="47"/>
  <c r="E16" i="47"/>
  <c r="D16" i="47"/>
  <c r="C16" i="47"/>
  <c r="B16" i="47"/>
  <c r="E15" i="47"/>
  <c r="D15" i="47"/>
  <c r="C15" i="47"/>
  <c r="B15" i="47"/>
  <c r="E14" i="47"/>
  <c r="D14" i="47"/>
  <c r="C14" i="47"/>
  <c r="B14" i="47"/>
  <c r="D13" i="47"/>
  <c r="B13" i="47"/>
  <c r="E12" i="47"/>
  <c r="D12" i="47"/>
  <c r="C12" i="47"/>
  <c r="B12" i="47"/>
  <c r="E11" i="47"/>
  <c r="D11" i="47"/>
  <c r="C11" i="47"/>
  <c r="B11" i="47"/>
  <c r="E10" i="47"/>
  <c r="D10" i="47"/>
  <c r="C10" i="47"/>
  <c r="B10" i="47"/>
  <c r="E9" i="47"/>
  <c r="D9" i="47"/>
  <c r="C9" i="47"/>
  <c r="B9" i="47"/>
  <c r="E8" i="47"/>
  <c r="D8" i="47"/>
  <c r="C8" i="47"/>
  <c r="B8" i="47"/>
  <c r="C5" i="47"/>
  <c r="B5" i="47"/>
  <c r="C3" i="47"/>
  <c r="B3" i="47"/>
  <c r="A1" i="47"/>
  <c r="D7" i="47"/>
  <c r="B7" i="47"/>
  <c r="E18" i="46"/>
  <c r="D18" i="46"/>
  <c r="C18" i="46"/>
  <c r="B18" i="46"/>
  <c r="E17" i="46"/>
  <c r="D17" i="46"/>
  <c r="C17" i="46"/>
  <c r="B17" i="46"/>
  <c r="E16" i="46"/>
  <c r="D16" i="46"/>
  <c r="C16" i="46"/>
  <c r="B16" i="46"/>
  <c r="E15" i="46"/>
  <c r="D15" i="46"/>
  <c r="C15" i="46"/>
  <c r="B15" i="46"/>
  <c r="E14" i="46"/>
  <c r="D14" i="46"/>
  <c r="C14" i="46"/>
  <c r="B14" i="46"/>
  <c r="D13" i="46"/>
  <c r="B13" i="46"/>
  <c r="E12" i="46"/>
  <c r="D12" i="46"/>
  <c r="C12" i="46"/>
  <c r="B12" i="46"/>
  <c r="E11" i="46"/>
  <c r="D11" i="46"/>
  <c r="C11" i="46"/>
  <c r="B11" i="46"/>
  <c r="E10" i="46"/>
  <c r="D10" i="46"/>
  <c r="C10" i="46"/>
  <c r="B10" i="46"/>
  <c r="E9" i="46"/>
  <c r="D9" i="46"/>
  <c r="C9" i="46"/>
  <c r="B9" i="46"/>
  <c r="E8" i="46"/>
  <c r="D8" i="46"/>
  <c r="C8" i="46"/>
  <c r="B8" i="46"/>
  <c r="C5" i="46"/>
  <c r="B5" i="46"/>
  <c r="C3" i="46"/>
  <c r="B3" i="46"/>
  <c r="A1" i="46"/>
  <c r="D7" i="46"/>
  <c r="B7" i="46"/>
  <c r="E18" i="45"/>
  <c r="D18" i="45"/>
  <c r="C18" i="45"/>
  <c r="B18" i="45"/>
  <c r="E17" i="45"/>
  <c r="D17" i="45"/>
  <c r="C17" i="45"/>
  <c r="B17" i="45"/>
  <c r="E16" i="45"/>
  <c r="D16" i="45"/>
  <c r="C16" i="45"/>
  <c r="B16" i="45"/>
  <c r="E15" i="45"/>
  <c r="D15" i="45"/>
  <c r="C15" i="45"/>
  <c r="B15" i="45"/>
  <c r="E14" i="45"/>
  <c r="D14" i="45"/>
  <c r="C14" i="45"/>
  <c r="B14" i="45"/>
  <c r="D13" i="45"/>
  <c r="B13" i="45"/>
  <c r="E12" i="45"/>
  <c r="D12" i="45"/>
  <c r="C12" i="45"/>
  <c r="B12" i="45"/>
  <c r="E11" i="45"/>
  <c r="D11" i="45"/>
  <c r="C11" i="45"/>
  <c r="B11" i="45"/>
  <c r="E10" i="45"/>
  <c r="D10" i="45"/>
  <c r="C10" i="45"/>
  <c r="B10" i="45"/>
  <c r="E9" i="45"/>
  <c r="D9" i="45"/>
  <c r="C9" i="45"/>
  <c r="B9" i="45"/>
  <c r="E8" i="45"/>
  <c r="D8" i="45"/>
  <c r="C8" i="45"/>
  <c r="B8" i="45"/>
  <c r="C5" i="45"/>
  <c r="B5" i="45"/>
  <c r="C3" i="45"/>
  <c r="B3" i="45"/>
  <c r="A1" i="45"/>
  <c r="D7" i="45"/>
  <c r="B7" i="45"/>
  <c r="E18" i="44"/>
  <c r="D18" i="44"/>
  <c r="C18" i="44"/>
  <c r="B18" i="44"/>
  <c r="E17" i="44"/>
  <c r="D17" i="44"/>
  <c r="C17" i="44"/>
  <c r="B17" i="44"/>
  <c r="E16" i="44"/>
  <c r="D16" i="44"/>
  <c r="C16" i="44"/>
  <c r="B16" i="44"/>
  <c r="E15" i="44"/>
  <c r="D15" i="44"/>
  <c r="C15" i="44"/>
  <c r="B15" i="44"/>
  <c r="E14" i="44"/>
  <c r="D14" i="44"/>
  <c r="C14" i="44"/>
  <c r="B14" i="44"/>
  <c r="D13" i="44"/>
  <c r="B13" i="44"/>
  <c r="E12" i="44"/>
  <c r="D12" i="44"/>
  <c r="C12" i="44"/>
  <c r="B12" i="44"/>
  <c r="E11" i="44"/>
  <c r="D11" i="44"/>
  <c r="C11" i="44"/>
  <c r="B11" i="44"/>
  <c r="E10" i="44"/>
  <c r="D10" i="44"/>
  <c r="C10" i="44"/>
  <c r="B10" i="44"/>
  <c r="E9" i="44"/>
  <c r="D9" i="44"/>
  <c r="C9" i="44"/>
  <c r="B9" i="44"/>
  <c r="E8" i="44"/>
  <c r="D8" i="44"/>
  <c r="C8" i="44"/>
  <c r="B8" i="44"/>
  <c r="C5" i="44"/>
  <c r="B5" i="44"/>
  <c r="C3" i="44"/>
  <c r="B3" i="44"/>
  <c r="A1" i="44"/>
  <c r="D7" i="44"/>
  <c r="B7" i="44"/>
  <c r="E18" i="43"/>
  <c r="D18" i="43"/>
  <c r="C18" i="43"/>
  <c r="B18" i="43"/>
  <c r="E17" i="43"/>
  <c r="D17" i="43"/>
  <c r="C17" i="43"/>
  <c r="B17" i="43"/>
  <c r="E16" i="43"/>
  <c r="D16" i="43"/>
  <c r="C16" i="43"/>
  <c r="B16" i="43"/>
  <c r="E15" i="43"/>
  <c r="D15" i="43"/>
  <c r="C15" i="43"/>
  <c r="B15" i="43"/>
  <c r="E14" i="43"/>
  <c r="D14" i="43"/>
  <c r="C14" i="43"/>
  <c r="B14" i="43"/>
  <c r="D13" i="43"/>
  <c r="B13" i="43"/>
  <c r="E12" i="43"/>
  <c r="D12" i="43"/>
  <c r="C12" i="43"/>
  <c r="B12" i="43"/>
  <c r="E11" i="43"/>
  <c r="D11" i="43"/>
  <c r="C11" i="43"/>
  <c r="B11" i="43"/>
  <c r="E10" i="43"/>
  <c r="D10" i="43"/>
  <c r="C10" i="43"/>
  <c r="B10" i="43"/>
  <c r="E9" i="43"/>
  <c r="D9" i="43"/>
  <c r="C9" i="43"/>
  <c r="B9" i="43"/>
  <c r="E8" i="43"/>
  <c r="D8" i="43"/>
  <c r="C8" i="43"/>
  <c r="B8" i="43"/>
  <c r="C5" i="43"/>
  <c r="B5" i="43"/>
  <c r="C3" i="43"/>
  <c r="B3" i="43"/>
  <c r="A1" i="43"/>
  <c r="D7" i="43"/>
  <c r="B7" i="43"/>
  <c r="E18" i="42"/>
  <c r="D18" i="42"/>
  <c r="C18" i="42"/>
  <c r="B18" i="42"/>
  <c r="E17" i="42"/>
  <c r="D17" i="42"/>
  <c r="C17" i="42"/>
  <c r="B17" i="42"/>
  <c r="E16" i="42"/>
  <c r="D16" i="42"/>
  <c r="C16" i="42"/>
  <c r="B16" i="42"/>
  <c r="E15" i="42"/>
  <c r="D15" i="42"/>
  <c r="C15" i="42"/>
  <c r="B15" i="42"/>
  <c r="E14" i="42"/>
  <c r="D14" i="42"/>
  <c r="C14" i="42"/>
  <c r="B14" i="42"/>
  <c r="D13" i="42"/>
  <c r="B13" i="42"/>
  <c r="E12" i="42"/>
  <c r="D12" i="42"/>
  <c r="C12" i="42"/>
  <c r="B12" i="42"/>
  <c r="E11" i="42"/>
  <c r="D11" i="42"/>
  <c r="C11" i="42"/>
  <c r="B11" i="42"/>
  <c r="E10" i="42"/>
  <c r="D10" i="42"/>
  <c r="C10" i="42"/>
  <c r="B10" i="42"/>
  <c r="E9" i="42"/>
  <c r="D9" i="42"/>
  <c r="C9" i="42"/>
  <c r="B9" i="42"/>
  <c r="E8" i="42"/>
  <c r="D8" i="42"/>
  <c r="C8" i="42"/>
  <c r="B8" i="42"/>
  <c r="C5" i="42"/>
  <c r="B5" i="42"/>
  <c r="C3" i="42"/>
  <c r="B3" i="42"/>
  <c r="A1" i="42"/>
  <c r="D7" i="42"/>
  <c r="B7" i="42"/>
  <c r="E18" i="41"/>
  <c r="D18" i="41"/>
  <c r="C18" i="41"/>
  <c r="B18" i="41"/>
  <c r="E17" i="41"/>
  <c r="D17" i="41"/>
  <c r="C17" i="41"/>
  <c r="B17" i="41"/>
  <c r="E16" i="41"/>
  <c r="D16" i="41"/>
  <c r="C16" i="41"/>
  <c r="B16" i="41"/>
  <c r="E15" i="41"/>
  <c r="D15" i="41"/>
  <c r="C15" i="41"/>
  <c r="B15" i="41"/>
  <c r="E14" i="41"/>
  <c r="D14" i="41"/>
  <c r="C14" i="41"/>
  <c r="B14" i="41"/>
  <c r="D13" i="41"/>
  <c r="B13" i="41"/>
  <c r="E12" i="41"/>
  <c r="D12" i="41"/>
  <c r="C12" i="41"/>
  <c r="B12" i="41"/>
  <c r="E11" i="41"/>
  <c r="D11" i="41"/>
  <c r="C11" i="41"/>
  <c r="B11" i="41"/>
  <c r="E10" i="41"/>
  <c r="D10" i="41"/>
  <c r="C10" i="41"/>
  <c r="B10" i="41"/>
  <c r="E9" i="41"/>
  <c r="D9" i="41"/>
  <c r="C9" i="41"/>
  <c r="B9" i="41"/>
  <c r="E8" i="41"/>
  <c r="D8" i="41"/>
  <c r="C8" i="41"/>
  <c r="B8" i="41"/>
  <c r="C5" i="41"/>
  <c r="B5" i="41"/>
  <c r="C3" i="41"/>
  <c r="B3" i="41"/>
  <c r="A1" i="41"/>
  <c r="D7" i="41"/>
  <c r="B7" i="41"/>
  <c r="E18" i="40"/>
  <c r="D18" i="40"/>
  <c r="C18" i="40"/>
  <c r="B18" i="40"/>
  <c r="E17" i="40"/>
  <c r="D17" i="40"/>
  <c r="C17" i="40"/>
  <c r="B17" i="40"/>
  <c r="E16" i="40"/>
  <c r="D16" i="40"/>
  <c r="C16" i="40"/>
  <c r="B16" i="40"/>
  <c r="E15" i="40"/>
  <c r="D15" i="40"/>
  <c r="C15" i="40"/>
  <c r="B15" i="40"/>
  <c r="E14" i="40"/>
  <c r="D14" i="40"/>
  <c r="C14" i="40"/>
  <c r="B14" i="40"/>
  <c r="D13" i="40"/>
  <c r="B13" i="40"/>
  <c r="E12" i="40"/>
  <c r="D12" i="40"/>
  <c r="C12" i="40"/>
  <c r="B12" i="40"/>
  <c r="E11" i="40"/>
  <c r="D11" i="40"/>
  <c r="C11" i="40"/>
  <c r="B11" i="40"/>
  <c r="E10" i="40"/>
  <c r="D10" i="40"/>
  <c r="C10" i="40"/>
  <c r="B10" i="40"/>
  <c r="E9" i="40"/>
  <c r="D9" i="40"/>
  <c r="C9" i="40"/>
  <c r="B9" i="40"/>
  <c r="E8" i="40"/>
  <c r="D8" i="40"/>
  <c r="C8" i="40"/>
  <c r="B8" i="40"/>
  <c r="C5" i="40"/>
  <c r="B5" i="40"/>
  <c r="C3" i="40"/>
  <c r="B3" i="40"/>
  <c r="A1" i="40"/>
  <c r="D7" i="40"/>
  <c r="B7" i="40"/>
  <c r="E18" i="39"/>
  <c r="D18" i="39"/>
  <c r="C18" i="39"/>
  <c r="B18" i="39"/>
  <c r="E17" i="39"/>
  <c r="D17" i="39"/>
  <c r="C17" i="39"/>
  <c r="B17" i="39"/>
  <c r="E16" i="39"/>
  <c r="D16" i="39"/>
  <c r="C16" i="39"/>
  <c r="B16" i="39"/>
  <c r="E15" i="39"/>
  <c r="D15" i="39"/>
  <c r="C15" i="39"/>
  <c r="B15" i="39"/>
  <c r="E14" i="39"/>
  <c r="D14" i="39"/>
  <c r="C14" i="39"/>
  <c r="B14" i="39"/>
  <c r="D13" i="39"/>
  <c r="B13" i="39"/>
  <c r="E12" i="39"/>
  <c r="D12" i="39"/>
  <c r="C12" i="39"/>
  <c r="B12" i="39"/>
  <c r="E11" i="39"/>
  <c r="D11" i="39"/>
  <c r="C11" i="39"/>
  <c r="B11" i="39"/>
  <c r="E10" i="39"/>
  <c r="D10" i="39"/>
  <c r="C10" i="39"/>
  <c r="B10" i="39"/>
  <c r="E9" i="39"/>
  <c r="D9" i="39"/>
  <c r="C9" i="39"/>
  <c r="B9" i="39"/>
  <c r="E8" i="39"/>
  <c r="D8" i="39"/>
  <c r="C8" i="39"/>
  <c r="B8" i="39"/>
  <c r="C5" i="39"/>
  <c r="B5" i="39"/>
  <c r="C3" i="39"/>
  <c r="B3" i="39"/>
  <c r="A1" i="39"/>
  <c r="D7" i="39"/>
  <c r="B7" i="39"/>
  <c r="E18" i="38"/>
  <c r="D18" i="38"/>
  <c r="C18" i="38"/>
  <c r="B18" i="38"/>
  <c r="E17" i="38"/>
  <c r="D17" i="38"/>
  <c r="C17" i="38"/>
  <c r="B17" i="38"/>
  <c r="E16" i="38"/>
  <c r="D16" i="38"/>
  <c r="C16" i="38"/>
  <c r="B16" i="38"/>
  <c r="E15" i="38"/>
  <c r="D15" i="38"/>
  <c r="C15" i="38"/>
  <c r="B15" i="38"/>
  <c r="E14" i="38"/>
  <c r="D14" i="38"/>
  <c r="C14" i="38"/>
  <c r="B14" i="38"/>
  <c r="D13" i="38"/>
  <c r="B13" i="38"/>
  <c r="E12" i="38"/>
  <c r="D12" i="38"/>
  <c r="C12" i="38"/>
  <c r="B12" i="38"/>
  <c r="E11" i="38"/>
  <c r="D11" i="38"/>
  <c r="C11" i="38"/>
  <c r="B11" i="38"/>
  <c r="E10" i="38"/>
  <c r="D10" i="38"/>
  <c r="C10" i="38"/>
  <c r="B10" i="38"/>
  <c r="E9" i="38"/>
  <c r="D9" i="38"/>
  <c r="C9" i="38"/>
  <c r="B9" i="38"/>
  <c r="E8" i="38"/>
  <c r="D8" i="38"/>
  <c r="C8" i="38"/>
  <c r="B8" i="38"/>
  <c r="C5" i="38"/>
  <c r="B5" i="38"/>
  <c r="C3" i="38"/>
  <c r="B3" i="38"/>
  <c r="A1" i="38"/>
  <c r="D7" i="38"/>
  <c r="B7" i="38"/>
  <c r="E18" i="37"/>
  <c r="D18" i="37"/>
  <c r="C18" i="37"/>
  <c r="B18" i="37"/>
  <c r="E17" i="37"/>
  <c r="D17" i="37"/>
  <c r="C17" i="37"/>
  <c r="B17" i="37"/>
  <c r="E16" i="37"/>
  <c r="D16" i="37"/>
  <c r="C16" i="37"/>
  <c r="B16" i="37"/>
  <c r="E15" i="37"/>
  <c r="D15" i="37"/>
  <c r="C15" i="37"/>
  <c r="B15" i="37"/>
  <c r="E14" i="37"/>
  <c r="D14" i="37"/>
  <c r="C14" i="37"/>
  <c r="B14" i="37"/>
  <c r="D13" i="37"/>
  <c r="B13" i="37"/>
  <c r="E12" i="37"/>
  <c r="D12" i="37"/>
  <c r="C12" i="37"/>
  <c r="B12" i="37"/>
  <c r="E11" i="37"/>
  <c r="D11" i="37"/>
  <c r="C11" i="37"/>
  <c r="B11" i="37"/>
  <c r="E10" i="37"/>
  <c r="D10" i="37"/>
  <c r="C10" i="37"/>
  <c r="B10" i="37"/>
  <c r="E9" i="37"/>
  <c r="D9" i="37"/>
  <c r="C9" i="37"/>
  <c r="B9" i="37"/>
  <c r="E8" i="37"/>
  <c r="D8" i="37"/>
  <c r="C8" i="37"/>
  <c r="B8" i="37"/>
  <c r="C5" i="37"/>
  <c r="B5" i="37"/>
  <c r="C3" i="37"/>
  <c r="B3" i="37"/>
  <c r="A1" i="37"/>
  <c r="D7" i="37"/>
  <c r="B7" i="37"/>
  <c r="B20" i="36"/>
  <c r="E18" i="36"/>
  <c r="D18" i="36"/>
  <c r="C18" i="36"/>
  <c r="B18" i="36"/>
  <c r="E17" i="36"/>
  <c r="D17" i="36"/>
  <c r="C17" i="36"/>
  <c r="B17" i="36"/>
  <c r="E16" i="36"/>
  <c r="D16" i="36"/>
  <c r="C16" i="36"/>
  <c r="B16" i="36"/>
  <c r="E15" i="36"/>
  <c r="D15" i="36"/>
  <c r="C15" i="36"/>
  <c r="B15" i="36"/>
  <c r="E14" i="36"/>
  <c r="D14" i="36"/>
  <c r="C14" i="36"/>
  <c r="B14" i="36"/>
  <c r="D13" i="36"/>
  <c r="B13" i="36"/>
  <c r="E12" i="36"/>
  <c r="D12" i="36"/>
  <c r="C12" i="36"/>
  <c r="B12" i="36"/>
  <c r="E11" i="36"/>
  <c r="D11" i="36"/>
  <c r="C11" i="36"/>
  <c r="B11" i="36"/>
  <c r="E10" i="36"/>
  <c r="D10" i="36"/>
  <c r="C10" i="36"/>
  <c r="B10" i="36"/>
  <c r="E9" i="36"/>
  <c r="D9" i="36"/>
  <c r="C9" i="36"/>
  <c r="B9" i="36"/>
  <c r="E8" i="36"/>
  <c r="D8" i="36"/>
  <c r="C8" i="36"/>
  <c r="B8" i="36"/>
  <c r="C5" i="36"/>
  <c r="B5" i="36"/>
  <c r="C3" i="36"/>
  <c r="B3" i="36"/>
  <c r="A1" i="36"/>
  <c r="D7" i="36"/>
  <c r="B7" i="36"/>
  <c r="B20" i="35"/>
  <c r="E18" i="35"/>
  <c r="D18" i="35"/>
  <c r="C18" i="35"/>
  <c r="B18" i="35"/>
  <c r="E17" i="35"/>
  <c r="D17" i="35"/>
  <c r="C17" i="35"/>
  <c r="B17" i="35"/>
  <c r="E16" i="35"/>
  <c r="D16" i="35"/>
  <c r="C16" i="35"/>
  <c r="B16" i="35"/>
  <c r="E15" i="35"/>
  <c r="D15" i="35"/>
  <c r="C15" i="35"/>
  <c r="B15" i="35"/>
  <c r="E14" i="35"/>
  <c r="D14" i="35"/>
  <c r="C14" i="35"/>
  <c r="B14" i="35"/>
  <c r="D13" i="35"/>
  <c r="B13" i="35"/>
  <c r="E12" i="35"/>
  <c r="D12" i="35"/>
  <c r="C12" i="35"/>
  <c r="B12" i="35"/>
  <c r="E11" i="35"/>
  <c r="D11" i="35"/>
  <c r="C11" i="35"/>
  <c r="B11" i="35"/>
  <c r="E10" i="35"/>
  <c r="D10" i="35"/>
  <c r="C10" i="35"/>
  <c r="B10" i="35"/>
  <c r="E9" i="35"/>
  <c r="D9" i="35"/>
  <c r="C9" i="35"/>
  <c r="B9" i="35"/>
  <c r="E8" i="35"/>
  <c r="D8" i="35"/>
  <c r="C8" i="35"/>
  <c r="B8" i="35"/>
  <c r="C5" i="35"/>
  <c r="B5" i="35"/>
  <c r="C3" i="35"/>
  <c r="B3" i="35"/>
  <c r="A1" i="35"/>
  <c r="D7" i="35"/>
  <c r="B7" i="35"/>
  <c r="B20" i="34"/>
  <c r="E18" i="34"/>
  <c r="D18" i="34"/>
  <c r="C18" i="34"/>
  <c r="B18" i="34"/>
  <c r="E17" i="34"/>
  <c r="D17" i="34"/>
  <c r="C17" i="34"/>
  <c r="B17" i="34"/>
  <c r="E16" i="34"/>
  <c r="D16" i="34"/>
  <c r="C16" i="34"/>
  <c r="B16" i="34"/>
  <c r="E15" i="34"/>
  <c r="D15" i="34"/>
  <c r="C15" i="34"/>
  <c r="B15" i="34"/>
  <c r="E14" i="34"/>
  <c r="D14" i="34"/>
  <c r="C14" i="34"/>
  <c r="B14" i="34"/>
  <c r="D13" i="34"/>
  <c r="B13" i="34"/>
  <c r="E12" i="34"/>
  <c r="D12" i="34"/>
  <c r="C12" i="34"/>
  <c r="B12" i="34"/>
  <c r="E11" i="34"/>
  <c r="D11" i="34"/>
  <c r="C11" i="34"/>
  <c r="B11" i="34"/>
  <c r="E10" i="34"/>
  <c r="D10" i="34"/>
  <c r="C10" i="34"/>
  <c r="B10" i="34"/>
  <c r="E9" i="34"/>
  <c r="D9" i="34"/>
  <c r="C9" i="34"/>
  <c r="B9" i="34"/>
  <c r="E8" i="34"/>
  <c r="D8" i="34"/>
  <c r="C8" i="34"/>
  <c r="B8" i="34"/>
  <c r="C5" i="34"/>
  <c r="B5" i="34"/>
  <c r="C3" i="34"/>
  <c r="B3" i="34"/>
  <c r="A1" i="34"/>
  <c r="D7" i="34"/>
  <c r="B7" i="34"/>
  <c r="D7" i="33"/>
  <c r="B7" i="33"/>
  <c r="E7" i="28"/>
  <c r="E6" i="28"/>
  <c r="C6" i="28"/>
  <c r="B20" i="33"/>
  <c r="E18" i="33"/>
  <c r="D18" i="33"/>
  <c r="C18" i="33"/>
  <c r="B18" i="33"/>
  <c r="E17" i="33"/>
  <c r="D17" i="33"/>
  <c r="C17" i="33"/>
  <c r="B17" i="33"/>
  <c r="E16" i="33"/>
  <c r="D16" i="33"/>
  <c r="C16" i="33"/>
  <c r="B16" i="33"/>
  <c r="E15" i="33"/>
  <c r="D15" i="33"/>
  <c r="C15" i="33"/>
  <c r="B15" i="33"/>
  <c r="E14" i="33"/>
  <c r="D14" i="33"/>
  <c r="C14" i="33"/>
  <c r="B14" i="33"/>
  <c r="D13" i="33"/>
  <c r="B13" i="33"/>
  <c r="E12" i="33"/>
  <c r="D12" i="33"/>
  <c r="C12" i="33"/>
  <c r="B12" i="33"/>
  <c r="E11" i="33"/>
  <c r="D11" i="33"/>
  <c r="C11" i="33"/>
  <c r="B11" i="33"/>
  <c r="E10" i="33"/>
  <c r="D10" i="33"/>
  <c r="C10" i="33"/>
  <c r="B10" i="33"/>
  <c r="E9" i="33"/>
  <c r="D9" i="33"/>
  <c r="C9" i="33"/>
  <c r="B9" i="33"/>
  <c r="E8" i="33"/>
  <c r="D8" i="33"/>
  <c r="C8" i="33"/>
  <c r="B8" i="33"/>
  <c r="C5" i="33"/>
  <c r="B5" i="33"/>
  <c r="C3" i="33"/>
  <c r="B3" i="33"/>
  <c r="A1" i="33"/>
  <c r="A1" i="28"/>
  <c r="B3" i="28"/>
  <c r="C3" i="28"/>
  <c r="B5" i="28"/>
  <c r="C5" i="28"/>
  <c r="D7" i="28"/>
  <c r="B7" i="28"/>
  <c r="C7" i="28"/>
  <c r="B8" i="28"/>
  <c r="C8" i="28"/>
  <c r="D8" i="28"/>
  <c r="E8" i="28"/>
  <c r="B9" i="28"/>
  <c r="C9" i="28"/>
  <c r="D9" i="28"/>
  <c r="E9" i="28"/>
  <c r="B10" i="28"/>
  <c r="C10" i="28"/>
  <c r="D10" i="28"/>
  <c r="E10" i="28"/>
  <c r="B11" i="28"/>
  <c r="C11" i="28"/>
  <c r="D11" i="28"/>
  <c r="E11" i="28"/>
  <c r="B12" i="28"/>
  <c r="D12" i="28"/>
  <c r="B13" i="28"/>
  <c r="C13" i="28"/>
  <c r="D13" i="28"/>
  <c r="E13" i="28"/>
  <c r="B14" i="28"/>
  <c r="C14" i="28"/>
  <c r="D14" i="28"/>
  <c r="E14" i="28"/>
  <c r="B15" i="28"/>
  <c r="C15" i="28"/>
  <c r="D15" i="28"/>
  <c r="E15" i="28"/>
  <c r="B16" i="28"/>
  <c r="C16" i="28"/>
  <c r="D16" i="28"/>
  <c r="E16" i="28"/>
  <c r="B17" i="28"/>
  <c r="C17" i="28"/>
  <c r="D17" i="28"/>
  <c r="E17" i="28"/>
  <c r="A22" i="26"/>
  <c r="B22" i="26"/>
  <c r="C22" i="26"/>
  <c r="E22" i="26"/>
  <c r="F22" i="26"/>
  <c r="A23" i="26"/>
  <c r="B23" i="26"/>
  <c r="C23" i="26"/>
  <c r="E23" i="26"/>
  <c r="F23" i="26"/>
  <c r="A20" i="26"/>
  <c r="B20" i="26"/>
  <c r="C20" i="26"/>
  <c r="E20" i="26"/>
  <c r="F20" i="26"/>
  <c r="A21" i="26"/>
  <c r="B21" i="26"/>
  <c r="C21" i="26"/>
  <c r="E21" i="26"/>
  <c r="F21" i="26"/>
  <c r="A24" i="26"/>
  <c r="B24" i="26"/>
  <c r="C24" i="26"/>
  <c r="E24" i="26"/>
  <c r="F24" i="26"/>
  <c r="A25" i="26"/>
  <c r="B25" i="26"/>
  <c r="C25" i="26"/>
  <c r="E25" i="26"/>
  <c r="F25" i="26"/>
  <c r="A26" i="26"/>
  <c r="B26" i="26"/>
  <c r="C26" i="26"/>
  <c r="E26" i="26"/>
  <c r="F26" i="26"/>
  <c r="C18" i="26"/>
  <c r="E18" i="26"/>
  <c r="F18" i="26"/>
  <c r="C19" i="26"/>
  <c r="E19" i="26"/>
  <c r="F19" i="26"/>
  <c r="A18" i="26"/>
  <c r="B18" i="26"/>
  <c r="A19" i="26"/>
  <c r="B19" i="26"/>
  <c r="C17" i="26"/>
  <c r="E17" i="26"/>
  <c r="F17" i="26"/>
  <c r="A3" i="26"/>
  <c r="A4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B17" i="26"/>
  <c r="E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2" i="26"/>
  <c r="C10" i="26"/>
  <c r="C11" i="26"/>
  <c r="C12" i="26"/>
  <c r="C13" i="26"/>
  <c r="C14" i="26"/>
  <c r="C15" i="26"/>
  <c r="C16" i="26"/>
  <c r="C5" i="26"/>
  <c r="C6" i="26"/>
  <c r="C7" i="26"/>
  <c r="C8" i="26"/>
  <c r="C9" i="26"/>
  <c r="C3" i="26"/>
  <c r="C4" i="26"/>
  <c r="C2" i="26"/>
  <c r="B3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D2" i="26"/>
  <c r="B2" i="26"/>
  <c r="A2" i="26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2" i="26"/>
</calcChain>
</file>

<file path=xl/sharedStrings.xml><?xml version="1.0" encoding="utf-8"?>
<sst xmlns="http://schemas.openxmlformats.org/spreadsheetml/2006/main" count="1489" uniqueCount="120">
  <si>
    <t>Timestamp</t>
  </si>
  <si>
    <t>Which country do you represent</t>
  </si>
  <si>
    <t>What is your contact email</t>
  </si>
  <si>
    <t>Are the statistics for both WHFF and EHRC?</t>
  </si>
  <si>
    <t>Number of Members</t>
  </si>
  <si>
    <t>Is this value an estimate?</t>
  </si>
  <si>
    <t>Total number of live Dairy Cows</t>
  </si>
  <si>
    <t>Do you only register Red and White Holsteins</t>
  </si>
  <si>
    <t>Total number of live Holstein Cows</t>
  </si>
  <si>
    <t>Total number of live registered Holstein Cows</t>
  </si>
  <si>
    <t>Total number of registered Holstein Cows in the last year</t>
  </si>
  <si>
    <t>Total number of Holstein Cows that are Milk Recorded Cows</t>
  </si>
  <si>
    <t>Number of Holstein cows included in the production figures</t>
  </si>
  <si>
    <t>Are the following production figures based on 305 days in milk?</t>
  </si>
  <si>
    <t>Milk kg</t>
  </si>
  <si>
    <t>Fat %</t>
  </si>
  <si>
    <t>Fat kg</t>
  </si>
  <si>
    <t>Protein %</t>
  </si>
  <si>
    <t>Protein kg</t>
  </si>
  <si>
    <t>Do you have separate figures for Red and White Holsteins?</t>
  </si>
  <si>
    <t>Total number of live Red Holstein Cows</t>
  </si>
  <si>
    <t>Total number of live registered Red Holstein Cows</t>
  </si>
  <si>
    <t>Total number of registered Red Holstein Cows in the last year</t>
  </si>
  <si>
    <t>Total number of Red Holstein Cows that are Milk Recorded Cows</t>
  </si>
  <si>
    <t>Number of Red Holstein cows included in the production figures</t>
  </si>
  <si>
    <t>If you have any comments about your data, please give details below</t>
  </si>
  <si>
    <t>Yes</t>
  </si>
  <si>
    <t>Actual</t>
  </si>
  <si>
    <t>Estimate</t>
  </si>
  <si>
    <t>No</t>
  </si>
  <si>
    <t>no</t>
  </si>
  <si>
    <t>comments</t>
  </si>
  <si>
    <t>Total number of live registered Holstein cows</t>
  </si>
  <si>
    <t>estimate = *</t>
  </si>
  <si>
    <t xml:space="preserve">Number of members of the Society </t>
  </si>
  <si>
    <t xml:space="preserve">Total number of live dairy cows </t>
  </si>
  <si>
    <t xml:space="preserve">Total number of live Holstein cows </t>
  </si>
  <si>
    <t xml:space="preserve">Total number of live Holstein Friesian cow’s milk recorded </t>
  </si>
  <si>
    <t xml:space="preserve">People eligible to have cows registered by your society. </t>
  </si>
  <si>
    <t>Cows from all breeds, registered or not, having calved once or more.</t>
  </si>
  <si>
    <t>Holstein-Friesian, registered or not, having calved once or more</t>
  </si>
  <si>
    <t xml:space="preserve">All registered Holstein-Friesians having calved once or more that are listed in the herdbook. </t>
  </si>
  <si>
    <t>According to the ICAR rules.</t>
  </si>
  <si>
    <t>Definition</t>
  </si>
  <si>
    <t>Information Required</t>
  </si>
  <si>
    <t xml:space="preserve">Total number of live Holstein Friesian cow’s in the Production Figures </t>
  </si>
  <si>
    <t>Total number of female registrations in 2016, regardless of age.</t>
  </si>
  <si>
    <t>Total number of female Holstein registrations in 2016</t>
  </si>
  <si>
    <t xml:space="preserve">Average production for the year 2016 in 305 days, </t>
  </si>
  <si>
    <t>Without any correction, of all Holstein Friesian cows, having finished lactation in 2016</t>
  </si>
  <si>
    <t>2/28/2017 11:03:09</t>
  </si>
  <si>
    <t>Sweden</t>
  </si>
  <si>
    <t>gill.zeilon@telia.com</t>
  </si>
  <si>
    <t>2/28/2017 11:06:16</t>
  </si>
  <si>
    <t>Italy</t>
  </si>
  <si>
    <t>giorgioburchiellaro@anafi.it</t>
  </si>
  <si>
    <t xml:space="preserve">Total number of live registered Holstein Cows (2015)
Total number of registered Holstein Cows in the last year (2016)
</t>
  </si>
  <si>
    <t>2/28/2017 13:42:17</t>
  </si>
  <si>
    <t>SPAIN</t>
  </si>
  <si>
    <t>sofia.alday@conafe.com</t>
  </si>
  <si>
    <t>FRANCE</t>
  </si>
  <si>
    <t>denis.bieri@primholstein.com</t>
  </si>
  <si>
    <t>Slovakia</t>
  </si>
  <si>
    <t>lichanec@holstein.sk</t>
  </si>
  <si>
    <t>Germany</t>
  </si>
  <si>
    <t>efeddersen@holstein-dhv.de</t>
  </si>
  <si>
    <t>Lactation production: 1.10.2015 - 30.09.2016; Average 322 days</t>
  </si>
  <si>
    <t>Holstein Switzerland</t>
  </si>
  <si>
    <t>info@holstein.ch</t>
  </si>
  <si>
    <t>Latvia</t>
  </si>
  <si>
    <t>marislidaks@inbox.lv</t>
  </si>
  <si>
    <t>Switzerland</t>
  </si>
  <si>
    <t>Alex.Barenco@swissherdbook.ch</t>
  </si>
  <si>
    <t>UK</t>
  </si>
  <si>
    <t>katecross@nbdc.uk</t>
  </si>
  <si>
    <t>Poland</t>
  </si>
  <si>
    <t>a.siekierska@pfhb.pl</t>
  </si>
  <si>
    <t>in 2016 we registered in Herd Book 261266 Holstein heifers and 10690 Red Holstein heifers</t>
  </si>
  <si>
    <t>3/13/2017 16:11:48</t>
  </si>
  <si>
    <t>Belgium (Walloon Region)</t>
  </si>
  <si>
    <t>pmayeres@awenet.be</t>
  </si>
  <si>
    <t>3/14/2017 8:18:52</t>
  </si>
  <si>
    <t>Denmark</t>
  </si>
  <si>
    <t>danskholstein@seges.dk</t>
  </si>
  <si>
    <t>Statistics from 01.10.2015 to 30.09.2016</t>
  </si>
  <si>
    <t>3/20/2017 10:39:52</t>
  </si>
  <si>
    <t>Luxembourg</t>
  </si>
  <si>
    <t>armand.braun@convis.lu</t>
  </si>
  <si>
    <t>3/27/2017 12:52:34</t>
  </si>
  <si>
    <t>Ireland</t>
  </si>
  <si>
    <t>mcallanan@ihfa.ie</t>
  </si>
  <si>
    <t>Total alive animals 2016</t>
  </si>
  <si>
    <t>3/13/2017 10:25:25</t>
  </si>
  <si>
    <t>Czech Republic</t>
  </si>
  <si>
    <t>motycka@holstein.cz</t>
  </si>
  <si>
    <t>3/13/2017 21:17:11</t>
  </si>
  <si>
    <t>Australia</t>
  </si>
  <si>
    <t>djupp@holstein.com.au</t>
  </si>
  <si>
    <t>3/17/2017 2:44:38</t>
  </si>
  <si>
    <t>New Zealand</t>
  </si>
  <si>
    <t>c.watson@nzhfa.org.nz</t>
  </si>
  <si>
    <t>3/22/2017 10:08:57</t>
  </si>
  <si>
    <t>South Africa</t>
  </si>
  <si>
    <t>susan@saholstein.co.za</t>
  </si>
  <si>
    <t>USA</t>
  </si>
  <si>
    <t>yes</t>
  </si>
  <si>
    <t>HB registration B&amp;W and R&amp;W is done together. Milk Recording is separately according to the colour.</t>
  </si>
  <si>
    <t>Finland</t>
  </si>
  <si>
    <t>pirkko.tauren@faba.fi</t>
  </si>
  <si>
    <t>Canada</t>
  </si>
  <si>
    <t>lmarkle@holstein.ca</t>
  </si>
  <si>
    <t>5/26/2017 10:18:20</t>
  </si>
  <si>
    <t>Hungary</t>
  </si>
  <si>
    <t>bognar@holstein.hu</t>
  </si>
  <si>
    <t xml:space="preserve"> </t>
  </si>
  <si>
    <t>Portugal</t>
  </si>
  <si>
    <t>Croatia</t>
  </si>
  <si>
    <t>Netherlands</t>
  </si>
  <si>
    <t>Josbuiting@crv.n</t>
  </si>
  <si>
    <t>Lactation production: 1.09.2015 - 01.09.2016; Average 352 days. Lifetime production all cows milk kg 30,967, fat% 4.35, far kg 1,347, protein % 3.53, protein kg 1.093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</si>
</sst>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3"/>
      <color theme="1"/>
      <name val="Arial"/>
    </font>
    <font>
      <sz val="12"/>
      <color theme="1"/>
      <name val="Verdana"/>
    </font>
    <font>
      <b/>
      <sz val="12"/>
      <color theme="1"/>
      <name val="Verdana"/>
    </font>
    <font>
      <b/>
      <sz val="13"/>
      <color theme="1"/>
      <name val="Arial"/>
    </font>
    <font>
      <sz val="13"/>
      <color rgb="FF000000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4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/>
    <xf numFmtId="0" fontId="9" fillId="0" borderId="0" xfId="0" applyFont="1"/>
    <xf numFmtId="22" fontId="9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 applyAlignment="1">
      <alignment wrapText="1"/>
    </xf>
    <xf numFmtId="0" fontId="9" fillId="2" borderId="0" xfId="0" applyFont="1" applyFill="1"/>
    <xf numFmtId="0" fontId="0" fillId="2" borderId="0" xfId="0" applyFill="1"/>
    <xf numFmtId="0" fontId="12" fillId="0" borderId="0" xfId="0" applyFont="1"/>
    <xf numFmtId="0" fontId="12" fillId="2" borderId="0" xfId="0" applyFont="1" applyFill="1"/>
    <xf numFmtId="16" fontId="9" fillId="3" borderId="0" xfId="0" applyNumberFormat="1" applyFont="1" applyFill="1"/>
    <xf numFmtId="0" fontId="9" fillId="3" borderId="0" xfId="0" applyFont="1" applyFill="1"/>
    <xf numFmtId="0" fontId="0" fillId="3" borderId="0" xfId="0" applyFill="1"/>
    <xf numFmtId="3" fontId="0" fillId="0" borderId="0" xfId="0" applyNumberFormat="1"/>
    <xf numFmtId="3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3" fontId="9" fillId="3" borderId="0" xfId="0" applyNumberFormat="1" applyFont="1" applyFill="1"/>
    <xf numFmtId="0" fontId="0" fillId="0" borderId="0" xfId="0" applyAlignment="1">
      <alignment horizontal="left" wrapText="1"/>
    </xf>
    <xf numFmtId="16" fontId="9" fillId="0" borderId="0" xfId="0" applyNumberFormat="1" applyFont="1"/>
    <xf numFmtId="2" fontId="12" fillId="0" borderId="0" xfId="0" applyNumberFormat="1" applyFont="1"/>
    <xf numFmtId="2" fontId="9" fillId="0" borderId="0" xfId="0" applyNumberFormat="1" applyFont="1"/>
    <xf numFmtId="2" fontId="9" fillId="3" borderId="0" xfId="0" applyNumberFormat="1" applyFont="1" applyFill="1"/>
    <xf numFmtId="2" fontId="0" fillId="0" borderId="0" xfId="0" applyNumberFormat="1"/>
    <xf numFmtId="14" fontId="9" fillId="0" borderId="0" xfId="0" applyNumberFormat="1" applyFont="1"/>
    <xf numFmtId="0" fontId="2" fillId="0" borderId="0" xfId="267"/>
    <xf numFmtId="0" fontId="13" fillId="0" borderId="0" xfId="0" applyFont="1"/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2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1001089</xdr:colOff>
      <xdr:row>2</xdr:row>
      <xdr:rowOff>27433</xdr:rowOff>
    </xdr:to>
    <xdr:pic>
      <xdr:nvPicPr>
        <xdr:cNvPr id="3" name="Picture 2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74100" cy="7047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948266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21277" cy="70476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698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389" y="0"/>
          <a:ext cx="812811" cy="7005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12811" cy="7047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914400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787411" cy="7047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948266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21277" cy="7047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12811" cy="7047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931333</xdr:colOff>
      <xdr:row>2</xdr:row>
      <xdr:rowOff>27433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04344" cy="7047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126989</xdr:colOff>
      <xdr:row>0</xdr:row>
      <xdr:rowOff>0</xdr:rowOff>
    </xdr:from>
    <xdr:to>
      <xdr:col>3</xdr:col>
      <xdr:colOff>939800</xdr:colOff>
      <xdr:row>2</xdr:row>
      <xdr:rowOff>25400</xdr:rowOff>
    </xdr:to>
    <xdr:pic>
      <xdr:nvPicPr>
        <xdr:cNvPr id="2" name="Picture 1" descr="WHFF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856" y="0"/>
          <a:ext cx="812811" cy="702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sbuiting@crv.n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zoomScale="150" zoomScaleNormal="150" zoomScalePageLayoutView="150" workbookViewId="0">
      <selection activeCell="A25" sqref="A25"/>
    </sheetView>
  </sheetViews>
  <sheetFormatPr baseColWidth="10" defaultColWidth="10" defaultRowHeight="16" x14ac:dyDescent="0"/>
  <cols>
    <col min="1" max="1" width="26.6640625" style="19" customWidth="1"/>
    <col min="2" max="2" width="12.83203125" style="19" customWidth="1"/>
    <col min="3" max="3" width="16.6640625" style="19" bestFit="1" customWidth="1"/>
    <col min="4" max="4" width="18" style="19" bestFit="1" customWidth="1"/>
    <col min="5" max="5" width="16.6640625" style="19" bestFit="1" customWidth="1"/>
    <col min="6" max="6" width="16.6640625" style="19" customWidth="1"/>
    <col min="7" max="16384" width="10" style="19"/>
  </cols>
  <sheetData>
    <row r="1" spans="1:6" s="20" customFormat="1" ht="84" customHeight="1">
      <c r="A1" s="20" t="s">
        <v>1</v>
      </c>
      <c r="B1" s="20" t="s">
        <v>4</v>
      </c>
      <c r="C1" s="20" t="s">
        <v>9</v>
      </c>
      <c r="D1" s="20" t="s">
        <v>19</v>
      </c>
      <c r="E1" s="20" t="s">
        <v>21</v>
      </c>
      <c r="F1" s="20" t="s">
        <v>91</v>
      </c>
    </row>
    <row r="2" spans="1:6">
      <c r="A2" s="19" t="str">
        <f>Data!B2</f>
        <v>Sweden</v>
      </c>
      <c r="B2" s="19">
        <f>Data!E2</f>
        <v>600</v>
      </c>
      <c r="C2" s="19">
        <f>Data!L2</f>
        <v>28000</v>
      </c>
      <c r="D2" s="19" t="str">
        <f>Data!I2</f>
        <v>No</v>
      </c>
      <c r="E2" s="19">
        <f>Data!AH2</f>
        <v>0</v>
      </c>
      <c r="F2" s="19">
        <f>C2+E2</f>
        <v>28000</v>
      </c>
    </row>
    <row r="3" spans="1:6">
      <c r="A3" s="19" t="str">
        <f>Data!B3</f>
        <v>Italy</v>
      </c>
      <c r="B3" s="19">
        <f>Data!E3</f>
        <v>11113</v>
      </c>
      <c r="C3" s="19">
        <f>Data!L3</f>
        <v>1095576</v>
      </c>
      <c r="D3" s="19" t="s">
        <v>30</v>
      </c>
      <c r="E3" s="19">
        <f>Data!AH3</f>
        <v>0</v>
      </c>
      <c r="F3" s="19">
        <f t="shared" ref="F3:F19" si="0">C3+E3</f>
        <v>1095576</v>
      </c>
    </row>
    <row r="4" spans="1:6">
      <c r="A4" s="19" t="str">
        <f>Data!B4</f>
        <v>SPAIN</v>
      </c>
      <c r="B4" s="19">
        <f>Data!E4</f>
        <v>6086</v>
      </c>
      <c r="C4" s="19">
        <f>Data!L4</f>
        <v>480118</v>
      </c>
      <c r="D4" s="19" t="s">
        <v>30</v>
      </c>
      <c r="E4" s="19">
        <f>Data!AH4</f>
        <v>0</v>
      </c>
      <c r="F4" s="19">
        <f t="shared" si="0"/>
        <v>480118</v>
      </c>
    </row>
    <row r="5" spans="1:6">
      <c r="A5" s="19" t="str">
        <f>Data!B5</f>
        <v>FRANCE</v>
      </c>
      <c r="B5" s="19">
        <f>Data!E5</f>
        <v>34085</v>
      </c>
      <c r="C5" s="19">
        <f>Data!L5</f>
        <v>1647706</v>
      </c>
      <c r="D5" s="19" t="s">
        <v>30</v>
      </c>
      <c r="E5" s="19">
        <f>Data!AH5</f>
        <v>0</v>
      </c>
      <c r="F5" s="19">
        <f t="shared" si="0"/>
        <v>1647706</v>
      </c>
    </row>
    <row r="6" spans="1:6">
      <c r="A6" s="19" t="str">
        <f>Data!B6</f>
        <v>Slovakia</v>
      </c>
      <c r="B6" s="19">
        <f>Data!E6</f>
        <v>163</v>
      </c>
      <c r="C6" s="19">
        <f>Data!L6</f>
        <v>50314</v>
      </c>
      <c r="D6" s="19" t="s">
        <v>30</v>
      </c>
      <c r="E6" s="19">
        <f>Data!AH6</f>
        <v>0</v>
      </c>
      <c r="F6" s="19">
        <f t="shared" si="0"/>
        <v>50314</v>
      </c>
    </row>
    <row r="7" spans="1:6">
      <c r="A7" s="19" t="str">
        <f>Data!B7</f>
        <v>Germany</v>
      </c>
      <c r="B7" s="19">
        <f>Data!E7</f>
        <v>17093</v>
      </c>
      <c r="C7" s="19">
        <f>Data!L7</f>
        <v>1706950</v>
      </c>
      <c r="D7" s="19" t="s">
        <v>26</v>
      </c>
      <c r="E7" s="19">
        <f>Data!AH7</f>
        <v>148111</v>
      </c>
      <c r="F7" s="19">
        <f t="shared" si="0"/>
        <v>1855061</v>
      </c>
    </row>
    <row r="8" spans="1:6">
      <c r="A8" s="19" t="str">
        <f>Data!B8</f>
        <v>Holstein Switzerland</v>
      </c>
      <c r="B8" s="19">
        <f>Data!E8</f>
        <v>2250</v>
      </c>
      <c r="C8" s="19">
        <f>Data!L8</f>
        <v>67000</v>
      </c>
      <c r="D8" s="19" t="s">
        <v>30</v>
      </c>
      <c r="E8" s="19">
        <f>Data!AH8</f>
        <v>0</v>
      </c>
      <c r="F8" s="19">
        <f t="shared" si="0"/>
        <v>67000</v>
      </c>
    </row>
    <row r="9" spans="1:6">
      <c r="A9" s="19" t="str">
        <f>Data!B9</f>
        <v>Latvia</v>
      </c>
      <c r="B9" s="19">
        <f>Data!E9</f>
        <v>110</v>
      </c>
      <c r="C9" s="19">
        <f>Data!L9</f>
        <v>44058</v>
      </c>
      <c r="D9" s="19" t="s">
        <v>26</v>
      </c>
      <c r="E9" s="19">
        <f>Data!AH9</f>
        <v>458</v>
      </c>
      <c r="F9" s="19">
        <f t="shared" si="0"/>
        <v>44516</v>
      </c>
    </row>
    <row r="10" spans="1:6">
      <c r="A10" s="19" t="str">
        <f>Data!B10</f>
        <v>Switzerland</v>
      </c>
      <c r="B10" s="19">
        <f>Data!E10</f>
        <v>9739</v>
      </c>
      <c r="C10" s="19">
        <f>Data!L10</f>
        <v>38443</v>
      </c>
      <c r="D10" s="19" t="s">
        <v>26</v>
      </c>
      <c r="E10" s="19">
        <f>Data!AH10</f>
        <v>97949</v>
      </c>
      <c r="F10" s="19">
        <f t="shared" si="0"/>
        <v>136392</v>
      </c>
    </row>
    <row r="11" spans="1:6">
      <c r="A11" s="19" t="str">
        <f>Data!B11</f>
        <v>UK</v>
      </c>
      <c r="B11" s="19">
        <f>Data!E11</f>
        <v>3456</v>
      </c>
      <c r="C11" s="19">
        <f>Data!L11</f>
        <v>954000</v>
      </c>
      <c r="D11" s="19" t="s">
        <v>30</v>
      </c>
      <c r="E11" s="19">
        <f>Data!AH11</f>
        <v>0</v>
      </c>
      <c r="F11" s="19">
        <f t="shared" si="0"/>
        <v>954000</v>
      </c>
    </row>
    <row r="12" spans="1:6">
      <c r="A12" s="19" t="str">
        <f>Data!B12</f>
        <v>Poland</v>
      </c>
      <c r="B12" s="19">
        <f>Data!E12</f>
        <v>20062</v>
      </c>
      <c r="C12" s="19">
        <f>Data!L12</f>
        <v>648394</v>
      </c>
      <c r="D12" s="19" t="s">
        <v>26</v>
      </c>
      <c r="E12" s="19">
        <f>Data!AH12</f>
        <v>26497</v>
      </c>
      <c r="F12" s="19">
        <f t="shared" si="0"/>
        <v>674891</v>
      </c>
    </row>
    <row r="13" spans="1:6">
      <c r="A13" s="19" t="str">
        <f>Data!B13</f>
        <v>Belgium (Walloon Region)</v>
      </c>
      <c r="B13" s="19">
        <f>Data!E13</f>
        <v>849</v>
      </c>
      <c r="C13" s="19">
        <f>Data!L13</f>
        <v>41498</v>
      </c>
      <c r="D13" s="19" t="s">
        <v>26</v>
      </c>
      <c r="E13" s="19">
        <f>Data!AH13</f>
        <v>5661</v>
      </c>
      <c r="F13" s="19">
        <f t="shared" si="0"/>
        <v>47159</v>
      </c>
    </row>
    <row r="14" spans="1:6">
      <c r="A14" s="19" t="str">
        <f>Data!B14</f>
        <v>Denmark</v>
      </c>
      <c r="B14" s="19">
        <f>Data!E14</f>
        <v>2727</v>
      </c>
      <c r="C14" s="19">
        <f>Data!L14</f>
        <v>353034</v>
      </c>
      <c r="D14" s="19" t="s">
        <v>26</v>
      </c>
      <c r="E14" s="19">
        <f>Data!AH14</f>
        <v>4475</v>
      </c>
      <c r="F14" s="19">
        <f t="shared" si="0"/>
        <v>357509</v>
      </c>
    </row>
    <row r="15" spans="1:6">
      <c r="A15" s="19" t="str">
        <f>Data!B15</f>
        <v>Luxembourg</v>
      </c>
      <c r="B15" s="19">
        <f>Data!E15</f>
        <v>540</v>
      </c>
      <c r="C15" s="19">
        <f>Data!L15</f>
        <v>33657</v>
      </c>
      <c r="D15" s="19" t="s">
        <v>26</v>
      </c>
      <c r="E15" s="19">
        <f>Data!AH15</f>
        <v>4970</v>
      </c>
      <c r="F15" s="19">
        <f t="shared" si="0"/>
        <v>38627</v>
      </c>
    </row>
    <row r="16" spans="1:6">
      <c r="A16" s="19" t="str">
        <f>Data!B16</f>
        <v>Ireland</v>
      </c>
      <c r="B16" s="19">
        <f>Data!E16</f>
        <v>3700</v>
      </c>
      <c r="C16" s="19">
        <f>Data!L16</f>
        <v>315345</v>
      </c>
      <c r="D16" s="19" t="s">
        <v>30</v>
      </c>
      <c r="E16" s="19">
        <f>Data!AH16</f>
        <v>0</v>
      </c>
      <c r="F16" s="19">
        <f t="shared" si="0"/>
        <v>315345</v>
      </c>
    </row>
    <row r="17" spans="1:6">
      <c r="A17" s="19" t="str">
        <f>Data!B17</f>
        <v>Czech Republic</v>
      </c>
      <c r="B17" s="19">
        <f>Data!E17</f>
        <v>463</v>
      </c>
      <c r="C17" s="19">
        <f>Data!L17</f>
        <v>204760</v>
      </c>
      <c r="D17" s="19" t="s">
        <v>30</v>
      </c>
      <c r="E17" s="19">
        <f>Data!AH17</f>
        <v>10409</v>
      </c>
      <c r="F17" s="19">
        <f t="shared" si="0"/>
        <v>215169</v>
      </c>
    </row>
    <row r="18" spans="1:6">
      <c r="A18" s="19" t="str">
        <f>Data!B18</f>
        <v>Australia</v>
      </c>
      <c r="B18" s="19">
        <f>Data!E18</f>
        <v>1352</v>
      </c>
      <c r="C18" s="19">
        <f>Data!L18</f>
        <v>278256</v>
      </c>
      <c r="D18" s="19" t="s">
        <v>30</v>
      </c>
      <c r="E18" s="19">
        <f>Data!AH18</f>
        <v>0</v>
      </c>
      <c r="F18" s="19">
        <f t="shared" si="0"/>
        <v>278256</v>
      </c>
    </row>
    <row r="19" spans="1:6">
      <c r="A19" s="19" t="str">
        <f>Data!B19</f>
        <v>New Zealand</v>
      </c>
      <c r="B19" s="19">
        <f>Data!E19</f>
        <v>883</v>
      </c>
      <c r="C19" s="19">
        <f>Data!L19</f>
        <v>63000</v>
      </c>
      <c r="D19" s="19" t="s">
        <v>30</v>
      </c>
      <c r="E19" s="19">
        <f>Data!AH19</f>
        <v>0</v>
      </c>
      <c r="F19" s="19">
        <f t="shared" si="0"/>
        <v>63000</v>
      </c>
    </row>
    <row r="20" spans="1:6">
      <c r="A20" s="19" t="str">
        <f>Data!B20</f>
        <v>South Africa</v>
      </c>
      <c r="B20" s="19">
        <f>Data!E20</f>
        <v>125</v>
      </c>
      <c r="C20" s="19">
        <f>Data!L20</f>
        <v>58446</v>
      </c>
      <c r="D20" s="19" t="s">
        <v>30</v>
      </c>
      <c r="E20" s="19">
        <f>Data!AH20</f>
        <v>0</v>
      </c>
      <c r="F20" s="19">
        <f t="shared" ref="F20:F26" si="1">C20+E20</f>
        <v>58446</v>
      </c>
    </row>
    <row r="21" spans="1:6">
      <c r="A21" s="19" t="str">
        <f>Data!B21</f>
        <v>USA</v>
      </c>
      <c r="B21" s="19">
        <f>Data!E21</f>
        <v>26538</v>
      </c>
      <c r="C21" s="19">
        <f>Data!L21</f>
        <v>1750000</v>
      </c>
      <c r="D21" s="19" t="s">
        <v>30</v>
      </c>
      <c r="E21" s="19">
        <f>Data!AH21</f>
        <v>0</v>
      </c>
      <c r="F21" s="19">
        <f t="shared" si="1"/>
        <v>1750000</v>
      </c>
    </row>
    <row r="22" spans="1:6">
      <c r="A22" s="19" t="str">
        <f>Data!B22</f>
        <v>Finland</v>
      </c>
      <c r="B22" s="19">
        <f>Data!E22</f>
        <v>4558</v>
      </c>
      <c r="C22" s="19">
        <f>Data!L22</f>
        <v>48000</v>
      </c>
      <c r="D22" s="19" t="s">
        <v>30</v>
      </c>
      <c r="E22" s="19">
        <f>Data!AH22</f>
        <v>0</v>
      </c>
      <c r="F22" s="19">
        <f t="shared" si="1"/>
        <v>48000</v>
      </c>
    </row>
    <row r="23" spans="1:6">
      <c r="A23" s="19" t="str">
        <f>Data!B23</f>
        <v>Canada</v>
      </c>
      <c r="B23" s="19">
        <f>Data!E23</f>
        <v>10395</v>
      </c>
      <c r="C23" s="19">
        <f>Data!L23</f>
        <v>554690</v>
      </c>
      <c r="D23" s="19" t="s">
        <v>30</v>
      </c>
      <c r="E23" s="19">
        <f>Data!AH23</f>
        <v>0</v>
      </c>
      <c r="F23" s="19">
        <f t="shared" si="1"/>
        <v>554690</v>
      </c>
    </row>
    <row r="24" spans="1:6">
      <c r="A24" s="19" t="str">
        <f>Data!B24</f>
        <v>Hungary</v>
      </c>
      <c r="B24" s="19">
        <f>Data!E24</f>
        <v>499</v>
      </c>
      <c r="C24" s="19">
        <f>Data!L24</f>
        <v>165986</v>
      </c>
      <c r="D24" s="19" t="s">
        <v>30</v>
      </c>
      <c r="E24" s="19">
        <f>Data!AH24</f>
        <v>0</v>
      </c>
      <c r="F24" s="19">
        <f t="shared" si="1"/>
        <v>165986</v>
      </c>
    </row>
    <row r="25" spans="1:6">
      <c r="A25" s="19" t="str">
        <f>Data!B25</f>
        <v>Croatia</v>
      </c>
      <c r="B25" s="19">
        <f>Data!E25</f>
        <v>2290</v>
      </c>
      <c r="C25" s="19">
        <f>Data!L25</f>
        <v>38700</v>
      </c>
      <c r="D25" s="19" t="s">
        <v>30</v>
      </c>
      <c r="E25" s="19">
        <f>Data!AH25</f>
        <v>0</v>
      </c>
      <c r="F25" s="19">
        <f t="shared" si="1"/>
        <v>38700</v>
      </c>
    </row>
    <row r="26" spans="1:6">
      <c r="A26" s="19" t="str">
        <f>Data!B26</f>
        <v>Portugal</v>
      </c>
      <c r="B26" s="19">
        <f>Data!E26</f>
        <v>1272</v>
      </c>
      <c r="C26" s="19">
        <f>Data!L26</f>
        <v>69518</v>
      </c>
      <c r="D26" s="19" t="s">
        <v>30</v>
      </c>
      <c r="E26" s="19">
        <f>Data!AH26</f>
        <v>0</v>
      </c>
      <c r="F26" s="19">
        <f t="shared" si="1"/>
        <v>69518</v>
      </c>
    </row>
  </sheetData>
  <phoneticPr fontId="6" type="noConversion"/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5" zoomScale="150" zoomScaleNormal="150" zoomScalePageLayoutView="150" workbookViewId="0">
      <selection activeCell="B21" sqref="B21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Data!B7</f>
        <v>Germany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Data!E7</f>
        <v>17093</v>
      </c>
      <c r="C3" t="str">
        <f>IF(Data!F7="estimate","*","")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Data!G7</f>
        <v>4217700</v>
      </c>
      <c r="C5" s="2" t="str">
        <f>IF(Data!H7="estimate","*","")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Data!J7</f>
        <v>2410000</v>
      </c>
      <c r="C8" t="str">
        <f>IF(Data!K7="estimate","*","")</f>
        <v/>
      </c>
      <c r="D8">
        <f>IF(Data!AF7= "","",Data!AF7)</f>
        <v>283000</v>
      </c>
      <c r="E8" t="str">
        <f>IF(Data!AG7="estimate","*","")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Data!L7</f>
        <v>1706950</v>
      </c>
      <c r="C9" t="str">
        <f>IF(Data!M7="estimate","*","")</f>
        <v/>
      </c>
      <c r="D9">
        <f>IF(Data!AH7= "","",Data!AH7)</f>
        <v>148111</v>
      </c>
      <c r="E9" t="str">
        <f>IF(Data!AI7="estimate","*","")</f>
        <v/>
      </c>
    </row>
    <row r="10" spans="1:10" ht="17" customHeight="1">
      <c r="A10" s="5" t="s">
        <v>10</v>
      </c>
      <c r="B10" s="28">
        <f>Data!N7</f>
        <v>483258</v>
      </c>
      <c r="C10" s="2" t="str">
        <f>IF(Data!O7="estimate","*","")</f>
        <v/>
      </c>
      <c r="D10">
        <f>IF(Data!AJ7= "","",Data!AJ7)</f>
        <v>43030</v>
      </c>
      <c r="E10" s="2" t="str">
        <f>IF(Data!AK7="estimate","*","")</f>
        <v/>
      </c>
    </row>
    <row r="11" spans="1:10" ht="17" customHeight="1">
      <c r="A11" s="5" t="s">
        <v>11</v>
      </c>
      <c r="B11" s="29">
        <f>Data!P7</f>
        <v>2171481</v>
      </c>
      <c r="C11" s="2" t="str">
        <f>IF(Data!Q7="estimate","*","")</f>
        <v/>
      </c>
      <c r="D11">
        <f>IF(Data!AL7= "","",Data!AL7)</f>
        <v>240691</v>
      </c>
      <c r="E11" t="str">
        <f>IF(Data!AM7="estimate","*","")</f>
        <v/>
      </c>
    </row>
    <row r="12" spans="1:10" ht="17" customHeight="1">
      <c r="A12" s="7" t="s">
        <v>12</v>
      </c>
      <c r="B12" s="4">
        <f>Data!R7</f>
        <v>1706950</v>
      </c>
      <c r="C12" s="2" t="str">
        <f>IF(Data!S7="estimate","*","")</f>
        <v/>
      </c>
      <c r="D12" s="3">
        <f>IF(Data!AN7= "","",Data!AN7)</f>
        <v>148111</v>
      </c>
      <c r="E12" s="3" t="str">
        <f>IF(Data!AM7="estimate","*","")</f>
        <v/>
      </c>
    </row>
    <row r="13" spans="1:10" ht="17" customHeight="1">
      <c r="A13" s="5" t="s">
        <v>13</v>
      </c>
      <c r="B13" s="10" t="str">
        <f>Data!T7</f>
        <v>No</v>
      </c>
      <c r="C13" s="11"/>
      <c r="D13" s="11" t="str">
        <f>IF(Data!AP7= "","",Data!AP7)</f>
        <v>Yes</v>
      </c>
    </row>
    <row r="14" spans="1:10" ht="17" customHeight="1">
      <c r="A14" s="5" t="s">
        <v>14</v>
      </c>
      <c r="B14">
        <f>Data!U7</f>
        <v>9433</v>
      </c>
      <c r="C14" t="str">
        <f>IF(Data!V7="estimate","*","")</f>
        <v/>
      </c>
      <c r="D14">
        <f>IF(Data!AQ7= "","",Data!AQ7)</f>
        <v>8668</v>
      </c>
      <c r="E14" t="str">
        <f>IF(Data!AR7="estimate","*","")</f>
        <v/>
      </c>
    </row>
    <row r="15" spans="1:10" ht="17" customHeight="1">
      <c r="A15" s="5" t="s">
        <v>15</v>
      </c>
      <c r="B15">
        <f>Data!W7</f>
        <v>4.03</v>
      </c>
      <c r="C15" t="str">
        <f>IF(Data!X7="estimate","*","")</f>
        <v/>
      </c>
      <c r="D15">
        <f>IF(Data!AS7= "","",Data!AS7)</f>
        <v>4.17</v>
      </c>
      <c r="E15" t="str">
        <f>IF(Data!AT7="estimate","*","")</f>
        <v/>
      </c>
    </row>
    <row r="16" spans="1:10" ht="17" customHeight="1">
      <c r="A16" s="5" t="s">
        <v>16</v>
      </c>
      <c r="B16">
        <f>Data!Y7</f>
        <v>380</v>
      </c>
      <c r="C16" t="str">
        <f>IF(Data!Z7="estimate","*","")</f>
        <v/>
      </c>
      <c r="D16">
        <f>IF(Data!AU7= "","",Data!AU7)</f>
        <v>361</v>
      </c>
      <c r="E16" t="str">
        <f>IF(Data!AV7="estimate","*","")</f>
        <v/>
      </c>
    </row>
    <row r="17" spans="1:8" ht="17" customHeight="1">
      <c r="A17" s="5" t="s">
        <v>17</v>
      </c>
      <c r="B17">
        <f>Data!AA7</f>
        <v>3.39</v>
      </c>
      <c r="C17" t="str">
        <f>IF(Data!AB7="estimate","*","")</f>
        <v/>
      </c>
      <c r="D17">
        <f>IF(Data!AW7= "","",Data!AW7)</f>
        <v>3.44</v>
      </c>
      <c r="E17" t="str">
        <f>IF(Data!AX7="estimate","*","")</f>
        <v/>
      </c>
    </row>
    <row r="18" spans="1:8" ht="17" customHeight="1">
      <c r="A18" s="5" t="s">
        <v>18</v>
      </c>
      <c r="B18">
        <f>Data!AC7</f>
        <v>320</v>
      </c>
      <c r="C18" t="str">
        <f>IF(Data!AD7="estimate","*","")</f>
        <v/>
      </c>
      <c r="D18">
        <f>IF(Data!AY7= "","",Data!AY7)</f>
        <v>298</v>
      </c>
      <c r="E18" t="str">
        <f>IF(Data!AZ7="estimate","*","")</f>
        <v/>
      </c>
    </row>
    <row r="19" spans="1:8" ht="5" customHeight="1"/>
    <row r="20" spans="1:8" ht="35" customHeight="1">
      <c r="A20" s="5" t="s">
        <v>31</v>
      </c>
      <c r="B20" s="33" t="str">
        <f>Data!BA7</f>
        <v>Lactation production: 1.10.2015 - 30.09.2016; Average 322 days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3" zoomScale="150" zoomScaleNormal="150" zoomScalePageLayoutView="150" workbookViewId="0">
      <selection activeCell="A30" sqref="A30"/>
    </sheetView>
  </sheetViews>
  <sheetFormatPr baseColWidth="10" defaultRowHeight="14" customHeight="1" x14ac:dyDescent="0"/>
  <cols>
    <col min="1" max="1" width="54.33203125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Data!B24</f>
        <v>Hungary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Data!E24</f>
        <v>499</v>
      </c>
      <c r="C3" t="str">
        <f>IF(Data!F24="estimate","*","")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Data!G24</f>
        <v>270000</v>
      </c>
      <c r="C5" s="2" t="str">
        <f>IF(Data!H24="estimate","*","")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Data!J24</f>
        <v>250000</v>
      </c>
      <c r="C8" t="str">
        <f>IF(Data!K24="estimate","*","")</f>
        <v>*</v>
      </c>
      <c r="D8" t="str">
        <f>IF(Data!AF24= "","",Data!AF24)</f>
        <v/>
      </c>
      <c r="E8" t="str">
        <f>IF(Data!AG24="estimate","*","")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Data!L24</f>
        <v>165986</v>
      </c>
      <c r="C9" t="str">
        <f>IF(Data!M24="estimate","*","")</f>
        <v/>
      </c>
      <c r="D9" t="str">
        <f>IF(Data!AH24= "","",Data!AH24)</f>
        <v/>
      </c>
      <c r="E9" t="str">
        <f>IF(Data!AI24="estimate","*","")</f>
        <v/>
      </c>
    </row>
    <row r="10" spans="1:10" ht="17" customHeight="1">
      <c r="A10" s="5" t="s">
        <v>10</v>
      </c>
      <c r="B10" s="28">
        <f>Data!N24</f>
        <v>94594</v>
      </c>
      <c r="C10" s="2" t="str">
        <f>IF(Data!O24="estimate","*","")</f>
        <v/>
      </c>
      <c r="D10" t="str">
        <f>IF(Data!AJ24= "","",Data!AJ24)</f>
        <v/>
      </c>
      <c r="E10" s="2" t="str">
        <f>IF(Data!AK24="estimate","*","")</f>
        <v/>
      </c>
    </row>
    <row r="11" spans="1:10" ht="17" customHeight="1">
      <c r="A11" s="5" t="s">
        <v>11</v>
      </c>
      <c r="B11" s="29">
        <f>Data!P24</f>
        <v>239856</v>
      </c>
      <c r="C11" s="2" t="str">
        <f>IF(Data!Q24="estimate","*","")</f>
        <v/>
      </c>
      <c r="D11" t="str">
        <f>IF(Data!AL24= "","",Data!AL24)</f>
        <v/>
      </c>
      <c r="E11" t="str">
        <f>IF(Data!AM24="estimate","*","")</f>
        <v/>
      </c>
    </row>
    <row r="12" spans="1:10" ht="17" customHeight="1">
      <c r="A12" s="7" t="s">
        <v>12</v>
      </c>
      <c r="B12" s="4">
        <f>Data!R24</f>
        <v>131599</v>
      </c>
      <c r="C12" s="2" t="str">
        <f>IF(Data!S24="estimate","*","")</f>
        <v/>
      </c>
      <c r="D12" s="3" t="str">
        <f>IF(Data!AN24= "","",Data!AN24)</f>
        <v/>
      </c>
      <c r="E12" s="3" t="str">
        <f>IF(Data!AM24="estimate","*","")</f>
        <v/>
      </c>
    </row>
    <row r="13" spans="1:10" ht="17" customHeight="1">
      <c r="A13" s="31" t="s">
        <v>13</v>
      </c>
      <c r="B13" s="10" t="str">
        <f>Data!T24</f>
        <v>Yes</v>
      </c>
      <c r="C13" s="11"/>
      <c r="D13" s="11" t="str">
        <f>IF(Data!AP24= "","",Data!AP24)</f>
        <v/>
      </c>
    </row>
    <row r="14" spans="1:10" ht="17" customHeight="1">
      <c r="A14" s="5" t="s">
        <v>14</v>
      </c>
      <c r="B14">
        <f>Data!U24</f>
        <v>9685</v>
      </c>
      <c r="C14" t="str">
        <f>IF(Data!V24="estimate","*","")</f>
        <v/>
      </c>
      <c r="D14" t="str">
        <f>IF(Data!AQ24= "","",Data!AQ24)</f>
        <v/>
      </c>
      <c r="E14" t="str">
        <f>IF(Data!AR24="estimate","*","")</f>
        <v/>
      </c>
    </row>
    <row r="15" spans="1:10" ht="17" customHeight="1">
      <c r="A15" s="5" t="s">
        <v>15</v>
      </c>
      <c r="B15">
        <f>Data!W24</f>
        <v>3.67</v>
      </c>
      <c r="C15" t="str">
        <f>IF(Data!X24="estimate","*","")</f>
        <v/>
      </c>
      <c r="D15" t="str">
        <f>IF(Data!AS24= "","",Data!AS24)</f>
        <v/>
      </c>
      <c r="E15" t="str">
        <f>IF(Data!AT24="estimate","*","")</f>
        <v/>
      </c>
    </row>
    <row r="16" spans="1:10" ht="17" customHeight="1">
      <c r="A16" s="5" t="s">
        <v>16</v>
      </c>
      <c r="B16">
        <f>Data!Y24</f>
        <v>356</v>
      </c>
      <c r="C16" t="str">
        <f>IF(Data!Z24="estimate","*","")</f>
        <v/>
      </c>
      <c r="D16" t="str">
        <f>IF(Data!AU24= "","",Data!AU24)</f>
        <v/>
      </c>
      <c r="E16" t="str">
        <f>IF(Data!AV24="estimate","*","")</f>
        <v/>
      </c>
    </row>
    <row r="17" spans="1:8" ht="17" customHeight="1">
      <c r="A17" s="5" t="s">
        <v>17</v>
      </c>
      <c r="B17">
        <f>Data!AA24</f>
        <v>3.29</v>
      </c>
      <c r="C17" t="str">
        <f>IF(Data!AB24="estimate","*","")</f>
        <v/>
      </c>
      <c r="D17" t="str">
        <f>IF(Data!AW24= "","",Data!AW24)</f>
        <v/>
      </c>
      <c r="E17" t="str">
        <f>IF(Data!AX24="estimate","*","")</f>
        <v/>
      </c>
    </row>
    <row r="18" spans="1:8" ht="17" customHeight="1">
      <c r="A18" s="5" t="s">
        <v>18</v>
      </c>
      <c r="B18">
        <f>Data!AC24</f>
        <v>318</v>
      </c>
      <c r="C18" t="str">
        <f>IF(Data!AD24="estimate","*","")</f>
        <v/>
      </c>
      <c r="D18" t="str">
        <f>IF(Data!AY24= "","",Data!AY24)</f>
        <v/>
      </c>
      <c r="E18" t="str">
        <f>IF(Data!AZ24="estimate","*","")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9" zoomScale="150" zoomScaleNormal="150" zoomScalePageLayoutView="150" workbookViewId="0">
      <selection activeCell="B20" sqref="B20:H20"/>
    </sheetView>
  </sheetViews>
  <sheetFormatPr baseColWidth="10" defaultRowHeight="14" customHeight="1" x14ac:dyDescent="0"/>
  <cols>
    <col min="1" max="1" width="54.6640625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Data!B16</f>
        <v>Ireland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Data!E16</f>
        <v>3700</v>
      </c>
      <c r="C3" t="str">
        <f>IF(Data!F16="estimate","*","")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Data!G16</f>
        <v>1535102</v>
      </c>
      <c r="C5" s="2" t="str">
        <f>IF(Data!H16="estimate","*","")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Data!J16</f>
        <v>1448629</v>
      </c>
      <c r="C8" t="str">
        <f>IF(Data!K16="estimate","*","")</f>
        <v/>
      </c>
      <c r="D8" t="str">
        <f>IF(Data!AF16= "","",Data!AF16)</f>
        <v/>
      </c>
      <c r="E8" t="str">
        <f>IF(Data!AG16="estimate","*","")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Data!L16</f>
        <v>315345</v>
      </c>
      <c r="C9" t="str">
        <f>IF(Data!M16="estimate","*","")</f>
        <v/>
      </c>
      <c r="D9" t="str">
        <f>IF(Data!AH16= "","",Data!AH16)</f>
        <v/>
      </c>
      <c r="E9" t="str">
        <f>IF(Data!AI16="estimate","*","")</f>
        <v/>
      </c>
    </row>
    <row r="10" spans="1:10" ht="17" customHeight="1">
      <c r="A10" s="5" t="s">
        <v>10</v>
      </c>
      <c r="B10" s="28">
        <f>Data!N16</f>
        <v>73566</v>
      </c>
      <c r="C10" s="2" t="str">
        <f>IF(Data!O16="estimate","*","")</f>
        <v/>
      </c>
      <c r="D10" t="str">
        <f>IF(Data!AJ16= "","",Data!AJ16)</f>
        <v/>
      </c>
      <c r="E10" s="2" t="str">
        <f>IF(Data!AK16="estimate","*","")</f>
        <v/>
      </c>
    </row>
    <row r="11" spans="1:10" ht="17" customHeight="1">
      <c r="A11" s="5" t="s">
        <v>11</v>
      </c>
      <c r="B11" s="29">
        <f>Data!P16</f>
        <v>560691</v>
      </c>
      <c r="C11" s="2" t="str">
        <f>IF(Data!Q16="estimate","*","")</f>
        <v/>
      </c>
      <c r="D11" t="str">
        <f>IF(Data!AL16= "","",Data!AL16)</f>
        <v/>
      </c>
      <c r="E11" t="str">
        <f>IF(Data!AM16="estimate","*","")</f>
        <v/>
      </c>
    </row>
    <row r="12" spans="1:10" ht="17" customHeight="1">
      <c r="A12" s="7" t="s">
        <v>12</v>
      </c>
      <c r="B12" s="4">
        <f>Data!R16</f>
        <v>560691</v>
      </c>
      <c r="C12" s="2" t="str">
        <f>IF(Data!S16="estimate","*","")</f>
        <v/>
      </c>
      <c r="D12" s="3" t="str">
        <f>IF(Data!AN16= "","",Data!AN16)</f>
        <v/>
      </c>
      <c r="E12" s="3" t="str">
        <f>IF(Data!AM16="estimate","*","")</f>
        <v/>
      </c>
    </row>
    <row r="13" spans="1:10" ht="17" customHeight="1">
      <c r="A13" s="30" t="s">
        <v>13</v>
      </c>
      <c r="B13" s="10" t="str">
        <f>Data!T16</f>
        <v>Yes</v>
      </c>
      <c r="C13" s="11"/>
      <c r="D13" s="11" t="str">
        <f>IF(Data!AP16= "","",Data!AP16)</f>
        <v/>
      </c>
    </row>
    <row r="14" spans="1:10" ht="17" customHeight="1">
      <c r="A14" s="5" t="s">
        <v>14</v>
      </c>
      <c r="B14">
        <f>Data!U16</f>
        <v>6631</v>
      </c>
      <c r="C14" t="str">
        <f>IF(Data!V16="estimate","*","")</f>
        <v/>
      </c>
      <c r="D14" t="str">
        <f>IF(Data!AQ16= "","",Data!AQ16)</f>
        <v/>
      </c>
      <c r="E14" t="str">
        <f>IF(Data!AR16="estimate","*","")</f>
        <v/>
      </c>
    </row>
    <row r="15" spans="1:10" ht="17" customHeight="1">
      <c r="A15" s="5" t="s">
        <v>15</v>
      </c>
      <c r="B15">
        <f>Data!W16</f>
        <v>4.0999999999999996</v>
      </c>
      <c r="C15" t="str">
        <f>IF(Data!X16="estimate","*","")</f>
        <v/>
      </c>
      <c r="D15" t="str">
        <f>IF(Data!AS16= "","",Data!AS16)</f>
        <v/>
      </c>
      <c r="E15" t="str">
        <f>IF(Data!AT16="estimate","*","")</f>
        <v/>
      </c>
    </row>
    <row r="16" spans="1:10" ht="17" customHeight="1">
      <c r="A16" s="5" t="s">
        <v>16</v>
      </c>
      <c r="B16">
        <f>Data!Y16</f>
        <v>269</v>
      </c>
      <c r="C16" t="str">
        <f>IF(Data!Z16="estimate","*","")</f>
        <v/>
      </c>
      <c r="D16" t="str">
        <f>IF(Data!AU16= "","",Data!AU16)</f>
        <v/>
      </c>
      <c r="E16" t="str">
        <f>IF(Data!AV16="estimate","*","")</f>
        <v/>
      </c>
    </row>
    <row r="17" spans="1:8" ht="17" customHeight="1">
      <c r="A17" s="5" t="s">
        <v>17</v>
      </c>
      <c r="B17">
        <f>Data!AA16</f>
        <v>3.5</v>
      </c>
      <c r="C17" t="str">
        <f>IF(Data!AB16="estimate","*","")</f>
        <v/>
      </c>
      <c r="D17" t="str">
        <f>IF(Data!AW16= "","",Data!AW16)</f>
        <v/>
      </c>
      <c r="E17" t="str">
        <f>IF(Data!AX16="estimate","*","")</f>
        <v/>
      </c>
    </row>
    <row r="18" spans="1:8" ht="17" customHeight="1">
      <c r="A18" s="5" t="s">
        <v>18</v>
      </c>
      <c r="B18">
        <f>Data!AC16</f>
        <v>231</v>
      </c>
      <c r="C18" t="str">
        <f>IF(Data!AD16="estimate","*","")</f>
        <v/>
      </c>
      <c r="D18" t="str">
        <f>IF(Data!AY16= "","",Data!AY16)</f>
        <v/>
      </c>
      <c r="E18" t="str">
        <f>IF(Data!AZ16="estimate","*","")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8" zoomScale="150" zoomScaleNormal="150" zoomScalePageLayoutView="150" workbookViewId="0">
      <selection activeCell="B20" sqref="B20:H20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Data!B3</f>
        <v>Italy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Data!E3</f>
        <v>11113</v>
      </c>
      <c r="C3" t="str">
        <f>IF(Data!F3="estimate","*","")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Data!G3</f>
        <v>1900000</v>
      </c>
      <c r="C5" s="2" t="str">
        <f>IF(Data!H3="estimate","*","")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Data!J3</f>
        <v>1450000</v>
      </c>
      <c r="C8" t="str">
        <f>IF(Data!K3="estimate","*","")</f>
        <v>*</v>
      </c>
      <c r="D8" t="str">
        <f>IF(Data!AF3= "","",Data!AF3)</f>
        <v/>
      </c>
      <c r="E8" t="str">
        <f>IF(Data!AG3="estimate","*","")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Data!L3</f>
        <v>1095576</v>
      </c>
      <c r="C9" t="str">
        <f>IF(Data!M3="estimate","*","")</f>
        <v/>
      </c>
      <c r="D9" t="str">
        <f>IF(Data!AH3= "","",Data!AH3)</f>
        <v/>
      </c>
      <c r="E9" t="str">
        <f>IF(Data!AI3="estimate","*","")</f>
        <v/>
      </c>
    </row>
    <row r="10" spans="1:10" ht="17" customHeight="1">
      <c r="A10" s="5" t="s">
        <v>10</v>
      </c>
      <c r="B10" s="28">
        <f>Data!N3</f>
        <v>1106106</v>
      </c>
      <c r="C10" s="2" t="str">
        <f>IF(Data!O3="estimate","*","")</f>
        <v>*</v>
      </c>
      <c r="D10" t="str">
        <f>IF(Data!AJ3= "","",Data!AJ3)</f>
        <v/>
      </c>
      <c r="E10" s="2" t="str">
        <f>IF(Data!AK3="estimate","*","")</f>
        <v/>
      </c>
    </row>
    <row r="11" spans="1:10" ht="17" customHeight="1">
      <c r="A11" s="5" t="s">
        <v>11</v>
      </c>
      <c r="B11" s="29">
        <f>Data!P3</f>
        <v>1106106</v>
      </c>
      <c r="C11" s="2" t="str">
        <f>IF(Data!Q3="estimate","*","")</f>
        <v/>
      </c>
      <c r="D11" t="str">
        <f>IF(Data!AL3= "","",Data!AL3)</f>
        <v/>
      </c>
      <c r="E11" t="str">
        <f>IF(Data!AM3="estimate","*","")</f>
        <v/>
      </c>
    </row>
    <row r="12" spans="1:10" ht="17" customHeight="1">
      <c r="A12" s="7" t="s">
        <v>12</v>
      </c>
      <c r="B12" s="4">
        <f>Data!R3</f>
        <v>1106106</v>
      </c>
      <c r="C12" s="2" t="str">
        <f>IF(Data!S3="estimate","*","")</f>
        <v/>
      </c>
      <c r="D12" s="3" t="str">
        <f>IF(Data!AN3= "","",Data!AN3)</f>
        <v/>
      </c>
      <c r="E12" s="3" t="str">
        <f>IF(Data!AM3="estimate","*","")</f>
        <v/>
      </c>
    </row>
    <row r="13" spans="1:10" ht="17" customHeight="1">
      <c r="A13" s="5" t="s">
        <v>13</v>
      </c>
      <c r="B13" s="10" t="str">
        <f>Data!T3</f>
        <v>Yes</v>
      </c>
      <c r="C13" s="11"/>
      <c r="D13" s="11" t="str">
        <f>IF(Data!AP3= "","",Data!AP3)</f>
        <v/>
      </c>
    </row>
    <row r="14" spans="1:10" ht="17" customHeight="1">
      <c r="A14" s="5" t="s">
        <v>14</v>
      </c>
      <c r="B14">
        <f>Data!U3</f>
        <v>9815</v>
      </c>
      <c r="C14" t="str">
        <f>IF(Data!V3="estimate","*","")</f>
        <v/>
      </c>
      <c r="D14" t="str">
        <f>IF(Data!AQ3= "","",Data!AQ3)</f>
        <v/>
      </c>
      <c r="E14" t="str">
        <f>IF(Data!AR3="estimate","*","")</f>
        <v/>
      </c>
    </row>
    <row r="15" spans="1:10" ht="17" customHeight="1">
      <c r="A15" s="5" t="s">
        <v>15</v>
      </c>
      <c r="B15">
        <f>Data!W3</f>
        <v>3.75</v>
      </c>
      <c r="C15" t="str">
        <f>IF(Data!X3="estimate","*","")</f>
        <v/>
      </c>
      <c r="D15" t="str">
        <f>IF(Data!AS3= "","",Data!AS3)</f>
        <v/>
      </c>
      <c r="E15" t="str">
        <f>IF(Data!AT3="estimate","*","")</f>
        <v/>
      </c>
    </row>
    <row r="16" spans="1:10" ht="17" customHeight="1">
      <c r="A16" s="5" t="s">
        <v>16</v>
      </c>
      <c r="B16">
        <f>Data!Y3</f>
        <v>368</v>
      </c>
      <c r="C16" t="str">
        <f>IF(Data!Z3="estimate","*","")</f>
        <v/>
      </c>
      <c r="D16" t="str">
        <f>IF(Data!AU3= "","",Data!AU3)</f>
        <v/>
      </c>
      <c r="E16" t="str">
        <f>IF(Data!AV3="estimate","*","")</f>
        <v/>
      </c>
    </row>
    <row r="17" spans="1:8" ht="17" customHeight="1">
      <c r="A17" s="5" t="s">
        <v>17</v>
      </c>
      <c r="B17">
        <f>Data!AA3</f>
        <v>3.32</v>
      </c>
      <c r="C17" t="str">
        <f>IF(Data!AB3="estimate","*","")</f>
        <v/>
      </c>
      <c r="D17" t="str">
        <f>IF(Data!AW3= "","",Data!AW3)</f>
        <v/>
      </c>
      <c r="E17" t="str">
        <f>IF(Data!AX3="estimate","*","")</f>
        <v/>
      </c>
    </row>
    <row r="18" spans="1:8" ht="17" customHeight="1">
      <c r="A18" s="5" t="s">
        <v>18</v>
      </c>
      <c r="B18">
        <f>Data!AC3</f>
        <v>326</v>
      </c>
      <c r="C18" t="str">
        <f>IF(Data!AD3="estimate","*","")</f>
        <v/>
      </c>
      <c r="D18" t="str">
        <f>IF(Data!AY3= "","",Data!AY3)</f>
        <v/>
      </c>
      <c r="E18" t="str">
        <f>IF(Data!AZ3="estimate","*","")</f>
        <v/>
      </c>
    </row>
    <row r="19" spans="1:8" ht="5" customHeight="1"/>
    <row r="20" spans="1:8" ht="35" customHeight="1">
      <c r="A20" s="5" t="s">
        <v>31</v>
      </c>
      <c r="B20" s="43" t="str">
        <f>Data!BA3</f>
        <v>Total number of live registered Holstein Cows (2015)_x000D_Total number of registered Holstein Cows in the last year (2016)_x000D_</v>
      </c>
      <c r="C20" s="43"/>
      <c r="D20" s="43"/>
      <c r="E20" s="43"/>
      <c r="F20" s="43"/>
      <c r="G20" s="43"/>
      <c r="H20" s="4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20" sqref="B20:H20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Data!B9</f>
        <v>Latvia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Data!E9</f>
        <v>110</v>
      </c>
      <c r="C3" t="str">
        <f>IF(Data!F9="estimate","*","")</f>
        <v>*</v>
      </c>
    </row>
    <row r="4" spans="1:10" ht="5" customHeight="1"/>
    <row r="5" spans="1:10" s="2" customFormat="1" ht="17" customHeight="1">
      <c r="A5" s="5" t="s">
        <v>6</v>
      </c>
      <c r="B5" s="2">
        <f>Data!G9</f>
        <v>128100</v>
      </c>
      <c r="C5" s="2" t="str">
        <f>IF(Data!H9="estimate","*","")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Data!J9</f>
        <v>12300</v>
      </c>
      <c r="C8" t="str">
        <f>IF(Data!K9="estimate","*","")</f>
        <v>*</v>
      </c>
      <c r="D8">
        <f>IF(Data!AF9= "","",Data!AF9)</f>
        <v>500</v>
      </c>
      <c r="E8" t="str">
        <f>IF(Data!AG9="estimate","*","")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Data!L9</f>
        <v>44058</v>
      </c>
      <c r="C9" t="str">
        <f>IF(Data!M9="estimate","*","")</f>
        <v>*</v>
      </c>
      <c r="D9">
        <f>IF(Data!AH9= "","",Data!AH9)</f>
        <v>458</v>
      </c>
      <c r="E9" t="str">
        <f>IF(Data!AI9="estimate","*","")</f>
        <v>*</v>
      </c>
    </row>
    <row r="10" spans="1:10" ht="17" customHeight="1">
      <c r="A10" s="5" t="s">
        <v>10</v>
      </c>
      <c r="B10" s="28">
        <f>Data!N9</f>
        <v>1645</v>
      </c>
      <c r="C10" s="2" t="str">
        <f>IF(Data!O9="estimate","*","")</f>
        <v>*</v>
      </c>
      <c r="D10">
        <f>IF(Data!AJ9= "","",Data!AJ9)</f>
        <v>57</v>
      </c>
      <c r="E10" s="2" t="str">
        <f>IF(Data!AK9="estimate","*","")</f>
        <v>*</v>
      </c>
    </row>
    <row r="11" spans="1:10" ht="17" customHeight="1">
      <c r="A11" s="5" t="s">
        <v>11</v>
      </c>
      <c r="B11" s="29">
        <f>Data!P9</f>
        <v>11856</v>
      </c>
      <c r="C11" s="2" t="str">
        <f>IF(Data!Q9="estimate","*","")</f>
        <v>*</v>
      </c>
      <c r="D11">
        <f>IF(Data!AL9= "","",Data!AL9)</f>
        <v>458</v>
      </c>
      <c r="E11" t="str">
        <f>IF(Data!AM9="estimate","*","")</f>
        <v>*</v>
      </c>
    </row>
    <row r="12" spans="1:10" ht="17" customHeight="1">
      <c r="A12" s="7" t="s">
        <v>12</v>
      </c>
      <c r="B12" s="4">
        <f>Data!R9</f>
        <v>11856</v>
      </c>
      <c r="C12" s="2" t="str">
        <f>IF(Data!S9="estimate","*","")</f>
        <v>*</v>
      </c>
      <c r="D12" s="3">
        <f>IF(Data!AN9= "","",Data!AN9)</f>
        <v>458</v>
      </c>
      <c r="E12" s="3" t="str">
        <f>IF(Data!AM9="estimate","*","")</f>
        <v>*</v>
      </c>
    </row>
    <row r="13" spans="1:10" ht="17" customHeight="1">
      <c r="A13" s="5" t="s">
        <v>13</v>
      </c>
      <c r="B13" s="10" t="str">
        <f>Data!T9</f>
        <v>Yes</v>
      </c>
      <c r="C13" s="11"/>
      <c r="D13" s="11" t="str">
        <f>IF(Data!AP9= "","",Data!AP9)</f>
        <v>Yes</v>
      </c>
    </row>
    <row r="14" spans="1:10" ht="17" customHeight="1">
      <c r="A14" s="5" t="s">
        <v>14</v>
      </c>
      <c r="B14">
        <f>Data!U9</f>
        <v>8028</v>
      </c>
      <c r="C14" t="str">
        <f>IF(Data!V9="estimate","*","")</f>
        <v>*</v>
      </c>
      <c r="D14">
        <f>IF(Data!AQ9= "","",Data!AQ9)</f>
        <v>8514</v>
      </c>
      <c r="E14" t="str">
        <f>IF(Data!AR9="estimate","*","")</f>
        <v>*</v>
      </c>
    </row>
    <row r="15" spans="1:10" ht="17" customHeight="1">
      <c r="A15" s="5" t="s">
        <v>15</v>
      </c>
      <c r="B15">
        <f>Data!W9</f>
        <v>3.92</v>
      </c>
      <c r="C15" t="str">
        <f>IF(Data!X9="estimate","*","")</f>
        <v>*</v>
      </c>
      <c r="D15">
        <f>IF(Data!AS9= "","",Data!AS9)</f>
        <v>4.09</v>
      </c>
      <c r="E15" t="str">
        <f>IF(Data!AT9="estimate","*","")</f>
        <v>*</v>
      </c>
    </row>
    <row r="16" spans="1:10" ht="17" customHeight="1">
      <c r="A16" s="5" t="s">
        <v>16</v>
      </c>
      <c r="B16">
        <f>Data!Y9</f>
        <v>0</v>
      </c>
      <c r="C16" t="str">
        <f>IF(Data!Z9="estimate","*","")</f>
        <v>*</v>
      </c>
      <c r="D16">
        <f>IF(Data!AU9= "","",Data!AU9)</f>
        <v>347.9</v>
      </c>
      <c r="E16" t="str">
        <f>IF(Data!AV9="estimate","*","")</f>
        <v>*</v>
      </c>
    </row>
    <row r="17" spans="1:8" ht="17" customHeight="1">
      <c r="A17" s="5" t="s">
        <v>17</v>
      </c>
      <c r="B17">
        <f>Data!AA9</f>
        <v>3.27</v>
      </c>
      <c r="C17" t="str">
        <f>IF(Data!AB9="estimate","*","")</f>
        <v>*</v>
      </c>
      <c r="D17">
        <f>IF(Data!AW9= "","",Data!AW9)</f>
        <v>3.46</v>
      </c>
      <c r="E17" t="str">
        <f>IF(Data!AX9="estimate","*","")</f>
        <v>*</v>
      </c>
    </row>
    <row r="18" spans="1:8" ht="17" customHeight="1">
      <c r="A18" s="5" t="s">
        <v>18</v>
      </c>
      <c r="B18">
        <f>Data!AC9</f>
        <v>0</v>
      </c>
      <c r="C18" t="str">
        <f>IF(Data!AD9="estimate","*","")</f>
        <v>*</v>
      </c>
      <c r="D18">
        <f>IF(Data!AY9= "","",Data!AY9)</f>
        <v>295.7</v>
      </c>
      <c r="E18" t="str">
        <f>IF(Data!AZ9="estimate","*","")</f>
        <v>*</v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zoomScale="150" zoomScaleNormal="150" zoomScalePageLayoutView="150" workbookViewId="0">
      <selection activeCell="B3" sqref="B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Data!B15</f>
        <v>Luxembourg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Data!E15</f>
        <v>540</v>
      </c>
      <c r="C3" t="str">
        <f>IF(Data!F15="estimate","*","")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Data!G15</f>
        <v>42125</v>
      </c>
      <c r="C5" s="2" t="str">
        <f>IF(Data!H15="estimate","*","")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Data!J15</f>
        <v>33657</v>
      </c>
      <c r="C8" t="str">
        <f>IF(Data!K15="estimate","*","")</f>
        <v/>
      </c>
      <c r="D8">
        <f>IF(Data!AF15= "","",Data!AF15)</f>
        <v>4970</v>
      </c>
      <c r="E8" t="str">
        <f>IF(Data!AG15="estimate","*","")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Data!L15</f>
        <v>33657</v>
      </c>
      <c r="C9" t="str">
        <f>IF(Data!M15="estimate","*","")</f>
        <v/>
      </c>
      <c r="D9">
        <f>IF(Data!AH15= "","",Data!AH15)</f>
        <v>4970</v>
      </c>
      <c r="E9" t="str">
        <f>IF(Data!AI15="estimate","*","")</f>
        <v/>
      </c>
    </row>
    <row r="10" spans="1:10" ht="17" customHeight="1">
      <c r="A10" s="5" t="s">
        <v>10</v>
      </c>
      <c r="B10" s="28">
        <f>Data!N15</f>
        <v>18000</v>
      </c>
      <c r="C10" s="2" t="str">
        <f>IF(Data!O15="estimate","*","")</f>
        <v>*</v>
      </c>
      <c r="D10">
        <f>IF(Data!AJ15= "","",Data!AJ15)</f>
        <v>2600</v>
      </c>
      <c r="E10" s="2" t="str">
        <f>IF(Data!AK15="estimate","*","")</f>
        <v>*</v>
      </c>
    </row>
    <row r="11" spans="1:10" ht="17" customHeight="1">
      <c r="A11" s="5" t="s">
        <v>11</v>
      </c>
      <c r="B11" s="29">
        <f>Data!P15</f>
        <v>33657</v>
      </c>
      <c r="C11" s="2" t="str">
        <f>IF(Data!Q15="estimate","*","")</f>
        <v/>
      </c>
      <c r="D11">
        <f>IF(Data!AL15= "","",Data!AL15)</f>
        <v>4970</v>
      </c>
      <c r="E11" t="str">
        <f>IF(Data!AM15="estimate","*","")</f>
        <v/>
      </c>
    </row>
    <row r="12" spans="1:10" ht="17" customHeight="1">
      <c r="A12" s="7" t="s">
        <v>12</v>
      </c>
      <c r="B12" s="4">
        <f>Data!R15</f>
        <v>33657</v>
      </c>
      <c r="C12" s="2" t="str">
        <f>IF(Data!S15="estimate","*","")</f>
        <v/>
      </c>
      <c r="D12" s="3">
        <f>IF(Data!AN15= "","",Data!AN15)</f>
        <v>4970</v>
      </c>
      <c r="E12" s="3" t="str">
        <f>IF(Data!AM15="estimate","*","")</f>
        <v/>
      </c>
    </row>
    <row r="13" spans="1:10" ht="17" customHeight="1">
      <c r="A13" s="5" t="s">
        <v>13</v>
      </c>
      <c r="B13" s="10" t="str">
        <f>Data!T15</f>
        <v>No</v>
      </c>
      <c r="C13" s="11"/>
      <c r="D13" s="11" t="str">
        <f>IF(Data!AP15= "","",Data!AP15)</f>
        <v>No</v>
      </c>
    </row>
    <row r="14" spans="1:10" ht="17" customHeight="1">
      <c r="A14" s="5" t="s">
        <v>14</v>
      </c>
      <c r="B14">
        <f>Data!U15</f>
        <v>8469</v>
      </c>
      <c r="C14" t="str">
        <f>IF(Data!V15="estimate","*","")</f>
        <v/>
      </c>
      <c r="D14">
        <f>IF(Data!AQ15= "","",Data!AQ15)</f>
        <v>7551</v>
      </c>
      <c r="E14" t="str">
        <f>IF(Data!AR15="estimate","*","")</f>
        <v/>
      </c>
    </row>
    <row r="15" spans="1:10" ht="17" customHeight="1">
      <c r="A15" s="5" t="s">
        <v>15</v>
      </c>
      <c r="B15">
        <f>Data!W15</f>
        <v>4.0599999999999996</v>
      </c>
      <c r="C15" t="str">
        <f>IF(Data!X15="estimate","*","")</f>
        <v/>
      </c>
      <c r="D15">
        <f>IF(Data!AS15= "","",Data!AS15)</f>
        <v>4.26</v>
      </c>
      <c r="E15" t="str">
        <f>IF(Data!AT15="estimate","*","")</f>
        <v/>
      </c>
    </row>
    <row r="16" spans="1:10" ht="17" customHeight="1">
      <c r="A16" s="5" t="s">
        <v>16</v>
      </c>
      <c r="B16">
        <f>Data!Y15</f>
        <v>344</v>
      </c>
      <c r="C16" t="str">
        <f>IF(Data!Z15="estimate","*","")</f>
        <v/>
      </c>
      <c r="D16">
        <f>IF(Data!AU15= "","",Data!AU15)</f>
        <v>322</v>
      </c>
      <c r="E16" t="str">
        <f>IF(Data!AV15="estimate","*","")</f>
        <v/>
      </c>
    </row>
    <row r="17" spans="1:8" ht="17" customHeight="1">
      <c r="A17" s="5" t="s">
        <v>17</v>
      </c>
      <c r="B17">
        <f>Data!AA15</f>
        <v>3.39</v>
      </c>
      <c r="C17" t="str">
        <f>IF(Data!AB15="estimate","*","")</f>
        <v/>
      </c>
      <c r="D17">
        <f>IF(Data!AW15= "","",Data!AW15)</f>
        <v>3.46</v>
      </c>
      <c r="E17" t="str">
        <f>IF(Data!AX15="estimate","*","")</f>
        <v/>
      </c>
    </row>
    <row r="18" spans="1:8" ht="17" customHeight="1">
      <c r="A18" s="5" t="s">
        <v>18</v>
      </c>
      <c r="B18">
        <f>Data!AC15</f>
        <v>287</v>
      </c>
      <c r="C18" t="str">
        <f>IF(Data!AD15="estimate","*","")</f>
        <v/>
      </c>
      <c r="D18">
        <f>IF(Data!AY15= "","",Data!AY15)</f>
        <v>261</v>
      </c>
      <c r="E18" t="str">
        <f>IF(Data!AZ15="estimate","*","")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zoomScale="150" zoomScaleNormal="150" zoomScalePageLayoutView="150" workbookViewId="0">
      <selection activeCell="G14" sqref="G14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Data!B27</f>
        <v>Netherlands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Data!E27</f>
        <v>19981</v>
      </c>
      <c r="C3" t="str">
        <f>IF(Data!F27="estimate","*","")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Data!G27</f>
        <v>1742660</v>
      </c>
      <c r="C5" s="2" t="str">
        <f>IF(Data!H27="estimate","*","")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Data!J27</f>
        <v>1282598</v>
      </c>
      <c r="C8" t="str">
        <f>IF(Data!K27="estimate","*","")</f>
        <v>*</v>
      </c>
      <c r="D8">
        <f>IF(Data!AF27= "","",Data!AF27)</f>
        <v>421723</v>
      </c>
      <c r="E8" t="str">
        <f>IF(Data!AG27="estimate","*","")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Data!L27</f>
        <v>1254046</v>
      </c>
      <c r="C9" t="str">
        <f>IF(Data!M27="estimate","*","")</f>
        <v>*</v>
      </c>
      <c r="D9">
        <f>IF(Data!AH27= "","",Data!AH27)</f>
        <v>369444</v>
      </c>
      <c r="E9" t="str">
        <f>IF(Data!AI27="estimate","*","")</f>
        <v>*</v>
      </c>
    </row>
    <row r="10" spans="1:10" ht="17" customHeight="1">
      <c r="A10" s="5" t="s">
        <v>10</v>
      </c>
      <c r="B10" s="28">
        <f>Data!N27</f>
        <v>472847</v>
      </c>
      <c r="C10" s="2" t="str">
        <f>IF(Data!O27="estimate","*","")</f>
        <v/>
      </c>
      <c r="D10">
        <f>IF(Data!AJ27= "","",Data!AJ27)</f>
        <v>101248</v>
      </c>
      <c r="E10" s="2" t="str">
        <f>IF(Data!AK27="estimate","*","")</f>
        <v/>
      </c>
    </row>
    <row r="11" spans="1:10" ht="17" customHeight="1">
      <c r="A11" s="5" t="s">
        <v>11</v>
      </c>
      <c r="B11" s="29">
        <f>Data!P27</f>
        <v>770008</v>
      </c>
      <c r="C11" s="2" t="str">
        <f>IF(Data!Q27="estimate","*","")</f>
        <v/>
      </c>
      <c r="D11">
        <f>IF(Data!AL27= "","",Data!AL27)</f>
        <v>219598</v>
      </c>
      <c r="E11" t="str">
        <f>IF(Data!AM27="estimate","*","")</f>
        <v/>
      </c>
    </row>
    <row r="12" spans="1:10" ht="17" customHeight="1">
      <c r="A12" s="7" t="s">
        <v>12</v>
      </c>
      <c r="B12" s="4">
        <f>Data!R27</f>
        <v>637033</v>
      </c>
      <c r="C12" s="2" t="str">
        <f>IF(Data!S27="estimate","*","")</f>
        <v/>
      </c>
      <c r="D12" s="3">
        <f>IF(Data!AN27= "","",Data!AN27)</f>
        <v>135657</v>
      </c>
      <c r="E12" s="3" t="str">
        <f>IF(Data!AM27="estimate","*","")</f>
        <v/>
      </c>
    </row>
    <row r="13" spans="1:10" ht="17" customHeight="1">
      <c r="A13" s="5" t="s">
        <v>13</v>
      </c>
      <c r="B13" s="10" t="str">
        <f>Data!T27</f>
        <v>No</v>
      </c>
      <c r="C13" s="11"/>
      <c r="D13" s="11" t="str">
        <f>IF(Data!AP27= "","",Data!AP27)</f>
        <v>No</v>
      </c>
    </row>
    <row r="14" spans="1:10" ht="17" customHeight="1">
      <c r="A14" s="5" t="s">
        <v>14</v>
      </c>
      <c r="B14">
        <f>Data!U27</f>
        <v>9859</v>
      </c>
      <c r="C14" t="str">
        <f>IF(Data!V27="estimate","*","")</f>
        <v/>
      </c>
      <c r="D14">
        <f>IF(Data!AQ27= "","",Data!AQ27)</f>
        <v>9106</v>
      </c>
      <c r="E14" t="str">
        <f>IF(Data!AR27="estimate","*","")</f>
        <v/>
      </c>
    </row>
    <row r="15" spans="1:10" ht="17" customHeight="1">
      <c r="A15" s="5" t="s">
        <v>15</v>
      </c>
      <c r="B15" s="38">
        <f>Data!W27</f>
        <v>4.3099999999999996</v>
      </c>
      <c r="C15" t="str">
        <f>IF(Data!X27="estimate","*","")</f>
        <v/>
      </c>
      <c r="D15">
        <f>IF(Data!AS27= "","",Data!AS27)</f>
        <v>4.5199999999999996</v>
      </c>
      <c r="E15" t="str">
        <f>IF(Data!AT27="estimate","*","")</f>
        <v/>
      </c>
    </row>
    <row r="16" spans="1:10" ht="17" customHeight="1">
      <c r="A16" s="5" t="s">
        <v>16</v>
      </c>
      <c r="B16">
        <f>Data!Y27</f>
        <v>425</v>
      </c>
      <c r="C16" t="str">
        <f>IF(Data!Z27="estimate","*","")</f>
        <v/>
      </c>
      <c r="D16">
        <f>IF(Data!AU27= "","",Data!AU27)</f>
        <v>412</v>
      </c>
      <c r="E16" t="str">
        <f>IF(Data!AV27="estimate","*","")</f>
        <v/>
      </c>
    </row>
    <row r="17" spans="1:8" ht="17" customHeight="1">
      <c r="A17" s="5" t="s">
        <v>17</v>
      </c>
      <c r="B17" s="38">
        <f>Data!AA27</f>
        <v>3.53</v>
      </c>
      <c r="C17" t="str">
        <f>IF(Data!AB27="estimate","*","")</f>
        <v/>
      </c>
      <c r="D17">
        <f>IF(Data!AW27= "","",Data!AW27)</f>
        <v>3.62</v>
      </c>
      <c r="E17" t="str">
        <f>IF(Data!AX27="estimate","*","")</f>
        <v/>
      </c>
    </row>
    <row r="18" spans="1:8" ht="17" customHeight="1">
      <c r="A18" s="5" t="s">
        <v>18</v>
      </c>
      <c r="B18">
        <f>Data!AC27</f>
        <v>348</v>
      </c>
      <c r="C18" t="str">
        <f>IF(Data!AD27="estimate","*","")</f>
        <v/>
      </c>
      <c r="D18">
        <f>IF(Data!AY27= "","",Data!AY27)</f>
        <v>330</v>
      </c>
      <c r="E18" t="str">
        <f>IF(Data!AZ27="estimate","*","")</f>
        <v/>
      </c>
    </row>
    <row r="19" spans="1:8" ht="5" customHeight="1"/>
    <row r="20" spans="1:8" ht="35" customHeight="1">
      <c r="A20" s="5" t="s">
        <v>31</v>
      </c>
      <c r="B20" s="42" t="str">
        <f>Data!BA27</f>
        <v>Lactation production: 1.09.2015 - 01.09.2016; Average 352 days. Lifetime production all cows milk kg 30,967, fat% 4.35, far kg 1,347, protein % 3.53, protein kg 1.093</v>
      </c>
      <c r="C20" s="42"/>
      <c r="D20" s="42"/>
      <c r="E20" s="42"/>
      <c r="F20" s="42"/>
      <c r="G20" s="42"/>
      <c r="H20" s="42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Data!B19</f>
        <v>New Zealand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Data!E19</f>
        <v>883</v>
      </c>
      <c r="C3" t="str">
        <f>IF(Data!F19="estimate","*","")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Data!G19</f>
        <v>4997811</v>
      </c>
      <c r="C5" s="2" t="str">
        <f>IF(Data!H19="estimate","*","")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Data!J19</f>
        <v>1674267</v>
      </c>
      <c r="C8" t="str">
        <f>IF(Data!K19="estimate","*","")</f>
        <v/>
      </c>
      <c r="D8" t="str">
        <f>IF(Data!AF19= "","",Data!AF19)</f>
        <v/>
      </c>
      <c r="E8" t="str">
        <f>IF(Data!AG19="estimate","*","")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Data!L19</f>
        <v>63000</v>
      </c>
      <c r="C9" t="str">
        <f>IF(Data!M19="estimate","*","")</f>
        <v>*</v>
      </c>
      <c r="D9" t="str">
        <f>IF(Data!AH19= "","",Data!AH19)</f>
        <v/>
      </c>
      <c r="E9" t="str">
        <f>IF(Data!AI19="estimate","*","")</f>
        <v/>
      </c>
    </row>
    <row r="10" spans="1:10" ht="17" customHeight="1">
      <c r="A10" s="5" t="s">
        <v>10</v>
      </c>
      <c r="B10" s="28">
        <f>Data!N19</f>
        <v>15842</v>
      </c>
      <c r="C10" s="2" t="str">
        <f>IF(Data!O19="estimate","*","")</f>
        <v/>
      </c>
      <c r="D10" t="str">
        <f>IF(Data!AJ19= "","",Data!AJ19)</f>
        <v/>
      </c>
      <c r="E10" s="2" t="str">
        <f>IF(Data!AK19="estimate","*","")</f>
        <v/>
      </c>
    </row>
    <row r="11" spans="1:10" ht="17" customHeight="1">
      <c r="A11" s="5" t="s">
        <v>11</v>
      </c>
      <c r="B11" s="29">
        <f>Data!P19</f>
        <v>1015050</v>
      </c>
      <c r="C11" s="2" t="str">
        <f>IF(Data!Q19="estimate","*","")</f>
        <v>*</v>
      </c>
      <c r="D11" t="str">
        <f>IF(Data!AL19= "","",Data!AL19)</f>
        <v/>
      </c>
      <c r="E11" t="str">
        <f>IF(Data!AM19="estimate","*","")</f>
        <v/>
      </c>
    </row>
    <row r="12" spans="1:10" ht="17" customHeight="1">
      <c r="A12" s="7" t="s">
        <v>12</v>
      </c>
      <c r="B12" s="4">
        <f>Data!R19</f>
        <v>1015050</v>
      </c>
      <c r="C12" s="2" t="str">
        <f>IF(Data!S19="estimate","*","")</f>
        <v>*</v>
      </c>
      <c r="D12" s="3" t="str">
        <f>IF(Data!AN19= "","",Data!AN19)</f>
        <v/>
      </c>
      <c r="E12" s="3" t="str">
        <f>IF(Data!AM19="estimate","*","")</f>
        <v/>
      </c>
    </row>
    <row r="13" spans="1:10" ht="17" customHeight="1">
      <c r="A13" s="5" t="s">
        <v>13</v>
      </c>
      <c r="B13" s="10" t="str">
        <f>Data!T19</f>
        <v>Yes</v>
      </c>
      <c r="C13" s="11"/>
      <c r="D13" s="11" t="str">
        <f>IF(Data!AP19= "","",Data!AP19)</f>
        <v/>
      </c>
    </row>
    <row r="14" spans="1:10" ht="17" customHeight="1">
      <c r="A14" s="5" t="s">
        <v>14</v>
      </c>
      <c r="B14">
        <f>Data!U19</f>
        <v>4311</v>
      </c>
      <c r="C14" t="str">
        <f>IF(Data!V19="estimate","*","")</f>
        <v>*</v>
      </c>
      <c r="D14" t="str">
        <f>IF(Data!AQ19= "","",Data!AQ19)</f>
        <v/>
      </c>
      <c r="E14" t="str">
        <f>IF(Data!AR19="estimate","*","")</f>
        <v/>
      </c>
    </row>
    <row r="15" spans="1:10" ht="17" customHeight="1">
      <c r="A15" s="5" t="s">
        <v>15</v>
      </c>
      <c r="B15">
        <f>Data!W19</f>
        <v>4.7300000000000004</v>
      </c>
      <c r="C15" t="str">
        <f>IF(Data!X19="estimate","*","")</f>
        <v>*</v>
      </c>
      <c r="D15" t="str">
        <f>IF(Data!AS19= "","",Data!AS19)</f>
        <v/>
      </c>
      <c r="E15" t="str">
        <f>IF(Data!AT19="estimate","*","")</f>
        <v/>
      </c>
    </row>
    <row r="16" spans="1:10" ht="17" customHeight="1">
      <c r="A16" s="5" t="s">
        <v>16</v>
      </c>
      <c r="B16">
        <f>Data!Y19</f>
        <v>204</v>
      </c>
      <c r="C16" t="str">
        <f>IF(Data!Z19="estimate","*","")</f>
        <v>*</v>
      </c>
      <c r="D16" t="str">
        <f>IF(Data!AU19= "","",Data!AU19)</f>
        <v/>
      </c>
      <c r="E16" t="str">
        <f>IF(Data!AV19="estimate","*","")</f>
        <v/>
      </c>
    </row>
    <row r="17" spans="1:8" ht="17" customHeight="1">
      <c r="A17" s="5" t="s">
        <v>17</v>
      </c>
      <c r="B17">
        <f>Data!AA19</f>
        <v>3.84</v>
      </c>
      <c r="C17" t="str">
        <f>IF(Data!AB19="estimate","*","")</f>
        <v>*</v>
      </c>
      <c r="D17" t="str">
        <f>IF(Data!AW19= "","",Data!AW19)</f>
        <v/>
      </c>
      <c r="E17" t="str">
        <f>IF(Data!AX19="estimate","*","")</f>
        <v/>
      </c>
    </row>
    <row r="18" spans="1:8" ht="17" customHeight="1">
      <c r="A18" s="5" t="s">
        <v>18</v>
      </c>
      <c r="B18">
        <f>Data!AC19</f>
        <v>165</v>
      </c>
      <c r="C18" t="str">
        <f>IF(Data!AD19="estimate","*","")</f>
        <v>*</v>
      </c>
      <c r="D18" t="str">
        <f>IF(Data!AY19= "","",Data!AY19)</f>
        <v/>
      </c>
      <c r="E18" t="str">
        <f>IF(Data!AZ19="estimate","*","")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21" sqref="B21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Data!B12</f>
        <v>Poland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Data!E12</f>
        <v>20062</v>
      </c>
      <c r="C3" t="str">
        <f>IF(Data!F12="estimate","*","")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Data!G12</f>
        <v>2160500</v>
      </c>
      <c r="C5" s="2" t="str">
        <f>IF(Data!H12="estimate","*","")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Data!J12</f>
        <v>1877250</v>
      </c>
      <c r="C8" t="str">
        <f>IF(Data!K12="estimate","*","")</f>
        <v>*</v>
      </c>
      <c r="D8">
        <f>IF(Data!AF12= "","",Data!AF12)</f>
        <v>78000</v>
      </c>
      <c r="E8" t="str">
        <f>IF(Data!AG12="estimate","*","")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Data!L12</f>
        <v>648394</v>
      </c>
      <c r="C9" t="str">
        <f>IF(Data!M12="estimate","*","")</f>
        <v/>
      </c>
      <c r="D9">
        <f>IF(Data!AH12= "","",Data!AH12)</f>
        <v>26497</v>
      </c>
      <c r="E9" t="str">
        <f>IF(Data!AI12="estimate","*","")</f>
        <v/>
      </c>
    </row>
    <row r="10" spans="1:10" ht="17" customHeight="1">
      <c r="A10" s="5" t="s">
        <v>10</v>
      </c>
      <c r="B10" s="28">
        <f>Data!N12</f>
        <v>45366</v>
      </c>
      <c r="C10" s="2" t="str">
        <f>IF(Data!O12="estimate","*","")</f>
        <v/>
      </c>
      <c r="D10">
        <f>IF(Data!AJ12= "","",Data!AJ12)</f>
        <v>2836</v>
      </c>
      <c r="E10" s="2" t="str">
        <f>IF(Data!AK12="estimate","*","")</f>
        <v/>
      </c>
    </row>
    <row r="11" spans="1:10" ht="17" customHeight="1">
      <c r="A11" s="5" t="s">
        <v>11</v>
      </c>
      <c r="B11" s="29">
        <f>Data!P12</f>
        <v>657729</v>
      </c>
      <c r="C11" s="2" t="str">
        <f>IF(Data!Q12="estimate","*","")</f>
        <v/>
      </c>
      <c r="D11">
        <f>IF(Data!AL12= "","",Data!AL12)</f>
        <v>26903</v>
      </c>
      <c r="E11" t="str">
        <f>IF(Data!AM12="estimate","*","")</f>
        <v/>
      </c>
    </row>
    <row r="12" spans="1:10" ht="17" customHeight="1">
      <c r="A12" s="7" t="s">
        <v>12</v>
      </c>
      <c r="B12" s="4">
        <f>Data!R12</f>
        <v>657729</v>
      </c>
      <c r="C12" s="2" t="str">
        <f>IF(Data!S12="estimate","*","")</f>
        <v/>
      </c>
      <c r="D12" s="3">
        <f>IF(Data!AN12= "","",Data!AN12)</f>
        <v>26903</v>
      </c>
      <c r="E12" s="3" t="str">
        <f>IF(Data!AM12="estimate","*","")</f>
        <v/>
      </c>
    </row>
    <row r="13" spans="1:10" ht="17" customHeight="1">
      <c r="A13" s="5" t="s">
        <v>13</v>
      </c>
      <c r="B13" s="10" t="str">
        <f>Data!T12</f>
        <v>Yes</v>
      </c>
      <c r="C13" s="11"/>
      <c r="D13" s="11" t="str">
        <f>IF(Data!AP12= "","",Data!AP12)</f>
        <v>Yes</v>
      </c>
    </row>
    <row r="14" spans="1:10" ht="17" customHeight="1">
      <c r="A14" s="5" t="s">
        <v>14</v>
      </c>
      <c r="B14">
        <f>Data!U12</f>
        <v>8055</v>
      </c>
      <c r="C14" t="str">
        <f>IF(Data!V12="estimate","*","")</f>
        <v/>
      </c>
      <c r="D14">
        <f>IF(Data!AQ12= "","",Data!AQ12)</f>
        <v>7332</v>
      </c>
      <c r="E14" t="str">
        <f>IF(Data!AR12="estimate","*","")</f>
        <v/>
      </c>
    </row>
    <row r="15" spans="1:10" ht="17" customHeight="1">
      <c r="A15" s="5" t="s">
        <v>15</v>
      </c>
      <c r="B15">
        <f>Data!W12</f>
        <v>4.09</v>
      </c>
      <c r="C15" t="str">
        <f>IF(Data!X12="estimate","*","")</f>
        <v/>
      </c>
      <c r="D15">
        <f>IF(Data!AS12= "","",Data!AS12)</f>
        <v>4.1900000000000004</v>
      </c>
      <c r="E15" t="str">
        <f>IF(Data!AT12="estimate","*","")</f>
        <v/>
      </c>
    </row>
    <row r="16" spans="1:10" ht="17" customHeight="1">
      <c r="A16" s="5" t="s">
        <v>16</v>
      </c>
      <c r="B16">
        <f>Data!Y12</f>
        <v>329</v>
      </c>
      <c r="C16" t="str">
        <f>IF(Data!Z12="estimate","*","")</f>
        <v/>
      </c>
      <c r="D16">
        <f>IF(Data!AU12= "","",Data!AU12)</f>
        <v>307</v>
      </c>
      <c r="E16" t="str">
        <f>IF(Data!AV12="estimate","*","")</f>
        <v/>
      </c>
    </row>
    <row r="17" spans="1:8" ht="17" customHeight="1">
      <c r="A17" s="5" t="s">
        <v>17</v>
      </c>
      <c r="B17">
        <f>Data!AA12</f>
        <v>3.36</v>
      </c>
      <c r="C17" t="str">
        <f>IF(Data!AB12="estimate","*","")</f>
        <v/>
      </c>
      <c r="D17">
        <f>IF(Data!AW12= "","",Data!AW12)</f>
        <v>3.4</v>
      </c>
      <c r="E17" t="str">
        <f>IF(Data!AX12="estimate","*","")</f>
        <v/>
      </c>
    </row>
    <row r="18" spans="1:8" ht="17" customHeight="1">
      <c r="A18" s="5" t="s">
        <v>18</v>
      </c>
      <c r="B18">
        <f>Data!AC12</f>
        <v>271</v>
      </c>
      <c r="C18" t="str">
        <f>IF(Data!AD12="estimate","*","")</f>
        <v/>
      </c>
      <c r="D18">
        <f>IF(Data!AY12= "","",Data!AY12)</f>
        <v>249</v>
      </c>
      <c r="E18" t="str">
        <f>IF(Data!AZ12="estimate","*","")</f>
        <v/>
      </c>
    </row>
    <row r="19" spans="1:8" ht="5" customHeight="1"/>
    <row r="20" spans="1:8" ht="35" customHeight="1">
      <c r="A20" s="5" t="s">
        <v>31</v>
      </c>
      <c r="B20" s="33" t="str">
        <f>Data!BA12</f>
        <v>in 2016 we registered in Herd Book 261266 Holstein heifers and 10690 Red Holstein heifers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zoomScale="150" zoomScaleNormal="150" zoomScalePageLayoutView="150" workbookViewId="0">
      <selection activeCell="B13" sqref="B1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Data!B26</f>
        <v>Portugal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Data!E26</f>
        <v>1272</v>
      </c>
      <c r="C3" t="str">
        <f>IF(Data!F26="estimate","*","")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Data!G26</f>
        <v>141244</v>
      </c>
      <c r="C5" s="2" t="str">
        <f>IF(Data!H26="estimate","*","")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Data!J26</f>
        <v>139618</v>
      </c>
      <c r="C8" t="str">
        <f>IF(Data!K26="estimate","*","")</f>
        <v/>
      </c>
      <c r="D8" t="str">
        <f>IF(Data!AF26= "","",Data!AF26)</f>
        <v/>
      </c>
      <c r="E8" t="str">
        <f>IF(Data!AG26="estimate","*","")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Data!L26</f>
        <v>69518</v>
      </c>
      <c r="C9" t="str">
        <f>IF(Data!M26="estimate","*","")</f>
        <v/>
      </c>
      <c r="D9" t="str">
        <f>IF(Data!AH26= "","",Data!AH26)</f>
        <v/>
      </c>
      <c r="E9" t="str">
        <f>IF(Data!AI26="estimate","*","")</f>
        <v/>
      </c>
    </row>
    <row r="10" spans="1:10" ht="17" customHeight="1">
      <c r="A10" s="5" t="s">
        <v>10</v>
      </c>
      <c r="B10" s="28">
        <f>Data!N26</f>
        <v>27484</v>
      </c>
      <c r="C10" s="2" t="str">
        <f>IF(Data!O26="estimate","*","")</f>
        <v/>
      </c>
      <c r="D10" t="str">
        <f>IF(Data!AJ26= "","",Data!AJ26)</f>
        <v/>
      </c>
      <c r="E10" s="2" t="str">
        <f>IF(Data!AK26="estimate","*","")</f>
        <v/>
      </c>
    </row>
    <row r="11" spans="1:10" ht="17" customHeight="1">
      <c r="A11" s="5" t="s">
        <v>11</v>
      </c>
      <c r="B11" s="29">
        <f>Data!P26</f>
        <v>86496</v>
      </c>
      <c r="C11" s="2" t="str">
        <f>IF(Data!Q26="estimate","*","")</f>
        <v/>
      </c>
      <c r="D11" t="str">
        <f>IF(Data!AL26= "","",Data!AL26)</f>
        <v/>
      </c>
      <c r="E11" t="str">
        <f>IF(Data!AM26="estimate","*","")</f>
        <v/>
      </c>
    </row>
    <row r="12" spans="1:10" ht="17" customHeight="1">
      <c r="A12" s="7" t="s">
        <v>12</v>
      </c>
      <c r="B12" s="4"/>
      <c r="C12" s="2" t="str">
        <f>IF(Data!S26="estimate","*","")</f>
        <v/>
      </c>
      <c r="D12" s="3" t="str">
        <f>IF(Data!AN26= "","",Data!AN26)</f>
        <v/>
      </c>
      <c r="E12" s="3" t="str">
        <f>IF(Data!AM26="estimate","*","")</f>
        <v/>
      </c>
    </row>
    <row r="13" spans="1:10" ht="17" customHeight="1">
      <c r="A13" s="5" t="s">
        <v>13</v>
      </c>
      <c r="B13" s="10"/>
      <c r="C13" s="11"/>
      <c r="D13" s="11" t="str">
        <f>IF(Data!AP26= "","",Data!AP26)</f>
        <v/>
      </c>
    </row>
    <row r="14" spans="1:10" ht="17" customHeight="1">
      <c r="A14" s="5" t="s">
        <v>14</v>
      </c>
      <c r="B14">
        <f>Data!U26</f>
        <v>9515</v>
      </c>
      <c r="C14" t="str">
        <f>IF(Data!V26="estimate","*","")</f>
        <v/>
      </c>
      <c r="D14" t="str">
        <f>IF(Data!AQ26= "","",Data!AQ26)</f>
        <v/>
      </c>
      <c r="E14" t="str">
        <f>IF(Data!AR26="estimate","*","")</f>
        <v/>
      </c>
    </row>
    <row r="15" spans="1:10" ht="17" customHeight="1">
      <c r="A15" s="5" t="s">
        <v>15</v>
      </c>
      <c r="B15" s="38">
        <f>Data!W26</f>
        <v>3.63</v>
      </c>
      <c r="C15" t="str">
        <f>IF(Data!X26="estimate","*","")</f>
        <v/>
      </c>
      <c r="D15" t="str">
        <f>IF(Data!AS26= "","",Data!AS26)</f>
        <v/>
      </c>
      <c r="E15" t="str">
        <f>IF(Data!AT26="estimate","*","")</f>
        <v/>
      </c>
    </row>
    <row r="16" spans="1:10" ht="17" customHeight="1">
      <c r="A16" s="5" t="s">
        <v>16</v>
      </c>
      <c r="B16">
        <f>Data!Y26</f>
        <v>343</v>
      </c>
      <c r="C16" t="str">
        <f>IF(Data!Z26="estimate","*","")</f>
        <v/>
      </c>
      <c r="D16" t="str">
        <f>IF(Data!AU26= "","",Data!AU26)</f>
        <v/>
      </c>
      <c r="E16" t="str">
        <f>IF(Data!AV26="estimate","*","")</f>
        <v/>
      </c>
    </row>
    <row r="17" spans="1:8" ht="17" customHeight="1">
      <c r="A17" s="5" t="s">
        <v>17</v>
      </c>
      <c r="B17" s="38">
        <f>Data!AA26</f>
        <v>3.22</v>
      </c>
      <c r="C17" t="str">
        <f>IF(Data!AB26="estimate","*","")</f>
        <v/>
      </c>
      <c r="D17" t="str">
        <f>IF(Data!AW26= "","",Data!AW26)</f>
        <v/>
      </c>
      <c r="E17" t="str">
        <f>IF(Data!AX26="estimate","*","")</f>
        <v/>
      </c>
    </row>
    <row r="18" spans="1:8" ht="17" customHeight="1">
      <c r="A18" s="5" t="s">
        <v>18</v>
      </c>
      <c r="B18">
        <f>Data!AC26</f>
        <v>306</v>
      </c>
      <c r="C18" t="str">
        <f>IF(Data!AD26="estimate","*","")</f>
        <v/>
      </c>
      <c r="D18" t="str">
        <f>IF(Data!AY26= "","",Data!AY26)</f>
        <v/>
      </c>
      <c r="E18" t="str">
        <f>IF(Data!AZ26="estimate","*","")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6"/>
  <sheetViews>
    <sheetView topLeftCell="A9" zoomScale="150" zoomScaleNormal="150" zoomScalePageLayoutView="150" workbookViewId="0">
      <selection activeCell="AX27" sqref="AX27"/>
    </sheetView>
  </sheetViews>
  <sheetFormatPr baseColWidth="10" defaultColWidth="16.33203125" defaultRowHeight="15" x14ac:dyDescent="0"/>
  <cols>
    <col min="1" max="1" width="19.83203125" bestFit="1" customWidth="1"/>
    <col min="2" max="2" width="34.33203125" bestFit="1" customWidth="1"/>
    <col min="3" max="3" width="33.33203125" bestFit="1" customWidth="1"/>
    <col min="4" max="4" width="46.6640625" bestFit="1" customWidth="1"/>
    <col min="5" max="5" width="22.1640625" style="22" bestFit="1" customWidth="1"/>
    <col min="6" max="6" width="27.33203125" bestFit="1" customWidth="1"/>
    <col min="7" max="7" width="34" bestFit="1" customWidth="1"/>
    <col min="8" max="8" width="27.33203125" bestFit="1" customWidth="1"/>
    <col min="9" max="9" width="48" bestFit="1" customWidth="1"/>
    <col min="10" max="10" width="37.1640625" bestFit="1" customWidth="1"/>
    <col min="11" max="11" width="27.33203125" bestFit="1" customWidth="1"/>
    <col min="12" max="12" width="48.1640625" style="22" bestFit="1" customWidth="1"/>
    <col min="13" max="13" width="27.33203125" bestFit="1" customWidth="1"/>
    <col min="14" max="14" width="59.6640625" bestFit="1" customWidth="1"/>
    <col min="15" max="15" width="27.33203125" bestFit="1" customWidth="1"/>
    <col min="16" max="16" width="63" bestFit="1" customWidth="1"/>
    <col min="17" max="17" width="27.33203125" bestFit="1" customWidth="1"/>
    <col min="18" max="18" width="62.6640625" bestFit="1" customWidth="1"/>
    <col min="19" max="19" width="27.33203125" bestFit="1" customWidth="1"/>
    <col min="20" max="20" width="67" bestFit="1" customWidth="1"/>
    <col min="21" max="21" width="8.5" bestFit="1" customWidth="1"/>
    <col min="22" max="22" width="27.33203125" bestFit="1" customWidth="1"/>
    <col min="23" max="23" width="7" style="38" bestFit="1" customWidth="1"/>
    <col min="24" max="24" width="27.33203125" bestFit="1" customWidth="1"/>
    <col min="25" max="25" width="7.6640625" bestFit="1" customWidth="1"/>
    <col min="26" max="26" width="27.33203125" bestFit="1" customWidth="1"/>
    <col min="27" max="27" width="11.1640625" style="38" bestFit="1" customWidth="1"/>
    <col min="28" max="28" width="27.33203125" bestFit="1" customWidth="1"/>
    <col min="29" max="29" width="11.83203125" bestFit="1" customWidth="1"/>
    <col min="30" max="30" width="27.33203125" bestFit="1" customWidth="1"/>
    <col min="31" max="31" width="62.1640625" bestFit="1" customWidth="1"/>
    <col min="32" max="32" width="41.83203125" bestFit="1" customWidth="1"/>
    <col min="33" max="33" width="27.33203125" bestFit="1" customWidth="1"/>
    <col min="34" max="34" width="52.83203125" style="22" bestFit="1" customWidth="1"/>
    <col min="35" max="35" width="27.33203125" bestFit="1" customWidth="1"/>
    <col min="36" max="36" width="64.33203125" bestFit="1" customWidth="1"/>
    <col min="37" max="37" width="27.33203125" bestFit="1" customWidth="1"/>
    <col min="38" max="38" width="67.6640625" bestFit="1" customWidth="1"/>
    <col min="39" max="39" width="27.33203125" bestFit="1" customWidth="1"/>
    <col min="40" max="40" width="67.33203125" bestFit="1" customWidth="1"/>
    <col min="41" max="41" width="27.33203125" bestFit="1" customWidth="1"/>
    <col min="42" max="42" width="67" bestFit="1" customWidth="1"/>
    <col min="43" max="43" width="8.5" bestFit="1" customWidth="1"/>
    <col min="44" max="44" width="27.33203125" bestFit="1" customWidth="1"/>
    <col min="45" max="45" width="7" bestFit="1" customWidth="1"/>
    <col min="46" max="46" width="27.33203125" bestFit="1" customWidth="1"/>
    <col min="47" max="47" width="7.83203125" bestFit="1" customWidth="1"/>
    <col min="48" max="48" width="27.33203125" bestFit="1" customWidth="1"/>
    <col min="49" max="49" width="11.1640625" style="38" bestFit="1" customWidth="1"/>
    <col min="50" max="50" width="27.33203125" bestFit="1" customWidth="1"/>
    <col min="51" max="51" width="11.83203125" bestFit="1" customWidth="1"/>
    <col min="52" max="52" width="27.33203125" bestFit="1" customWidth="1"/>
    <col min="53" max="53" width="113.5" bestFit="1" customWidth="1"/>
  </cols>
  <sheetData>
    <row r="1" spans="1:53" s="1" customFormat="1" ht="16">
      <c r="A1" s="23" t="s">
        <v>0</v>
      </c>
      <c r="B1" s="23" t="s">
        <v>1</v>
      </c>
      <c r="C1" s="23" t="s">
        <v>2</v>
      </c>
      <c r="D1" s="23" t="s">
        <v>3</v>
      </c>
      <c r="E1" s="24" t="s">
        <v>4</v>
      </c>
      <c r="F1" s="23" t="s">
        <v>5</v>
      </c>
      <c r="G1" s="23" t="s">
        <v>6</v>
      </c>
      <c r="H1" s="23" t="s">
        <v>5</v>
      </c>
      <c r="I1" s="23" t="s">
        <v>7</v>
      </c>
      <c r="J1" s="23" t="s">
        <v>8</v>
      </c>
      <c r="K1" s="23" t="s">
        <v>5</v>
      </c>
      <c r="L1" s="24" t="s">
        <v>9</v>
      </c>
      <c r="M1" s="23" t="s">
        <v>5</v>
      </c>
      <c r="N1" s="23" t="s">
        <v>10</v>
      </c>
      <c r="O1" s="23" t="s">
        <v>5</v>
      </c>
      <c r="P1" s="23" t="s">
        <v>11</v>
      </c>
      <c r="Q1" s="23" t="s">
        <v>5</v>
      </c>
      <c r="R1" s="23" t="s">
        <v>12</v>
      </c>
      <c r="S1" s="23" t="s">
        <v>5</v>
      </c>
      <c r="T1" s="23" t="s">
        <v>13</v>
      </c>
      <c r="U1" s="23" t="s">
        <v>14</v>
      </c>
      <c r="V1" s="23" t="s">
        <v>5</v>
      </c>
      <c r="W1" s="35" t="s">
        <v>15</v>
      </c>
      <c r="X1" s="23" t="s">
        <v>5</v>
      </c>
      <c r="Y1" s="23" t="s">
        <v>16</v>
      </c>
      <c r="Z1" s="23" t="s">
        <v>5</v>
      </c>
      <c r="AA1" s="35" t="s">
        <v>17</v>
      </c>
      <c r="AB1" s="23" t="s">
        <v>5</v>
      </c>
      <c r="AC1" s="23" t="s">
        <v>18</v>
      </c>
      <c r="AD1" s="23" t="s">
        <v>5</v>
      </c>
      <c r="AE1" s="23" t="s">
        <v>19</v>
      </c>
      <c r="AF1" s="23" t="s">
        <v>20</v>
      </c>
      <c r="AG1" s="23" t="s">
        <v>5</v>
      </c>
      <c r="AH1" s="24" t="s">
        <v>21</v>
      </c>
      <c r="AI1" s="23" t="s">
        <v>5</v>
      </c>
      <c r="AJ1" s="23" t="s">
        <v>22</v>
      </c>
      <c r="AK1" s="23" t="s">
        <v>5</v>
      </c>
      <c r="AL1" s="23" t="s">
        <v>23</v>
      </c>
      <c r="AM1" s="23" t="s">
        <v>5</v>
      </c>
      <c r="AN1" s="23" t="s">
        <v>24</v>
      </c>
      <c r="AO1" s="23" t="s">
        <v>5</v>
      </c>
      <c r="AP1" s="23" t="s">
        <v>13</v>
      </c>
      <c r="AQ1" s="23" t="s">
        <v>14</v>
      </c>
      <c r="AR1" s="23" t="s">
        <v>5</v>
      </c>
      <c r="AS1" s="23" t="s">
        <v>15</v>
      </c>
      <c r="AT1" s="23" t="s">
        <v>5</v>
      </c>
      <c r="AU1" s="23" t="s">
        <v>16</v>
      </c>
      <c r="AV1" s="23" t="s">
        <v>5</v>
      </c>
      <c r="AW1" s="35" t="s">
        <v>17</v>
      </c>
      <c r="AX1" s="23" t="s">
        <v>5</v>
      </c>
      <c r="AY1" s="23" t="s">
        <v>18</v>
      </c>
      <c r="AZ1" s="23" t="s">
        <v>5</v>
      </c>
      <c r="BA1" s="23" t="s">
        <v>25</v>
      </c>
    </row>
    <row r="2" spans="1:53" ht="16">
      <c r="A2" s="16" t="s">
        <v>50</v>
      </c>
      <c r="B2" s="16" t="s">
        <v>51</v>
      </c>
      <c r="C2" s="16" t="s">
        <v>52</v>
      </c>
      <c r="D2" s="16" t="s">
        <v>26</v>
      </c>
      <c r="E2" s="21">
        <v>600</v>
      </c>
      <c r="F2" s="16" t="s">
        <v>27</v>
      </c>
      <c r="G2" s="16">
        <v>241434</v>
      </c>
      <c r="H2" s="16" t="s">
        <v>27</v>
      </c>
      <c r="I2" s="16" t="s">
        <v>29</v>
      </c>
      <c r="J2" s="16">
        <v>132415</v>
      </c>
      <c r="K2" s="16" t="s">
        <v>27</v>
      </c>
      <c r="L2" s="21">
        <v>28000</v>
      </c>
      <c r="M2" s="16" t="s">
        <v>27</v>
      </c>
      <c r="N2" s="16">
        <v>7500</v>
      </c>
      <c r="O2" s="16" t="s">
        <v>27</v>
      </c>
      <c r="P2" s="16">
        <v>132415</v>
      </c>
      <c r="Q2" s="16" t="s">
        <v>27</v>
      </c>
      <c r="R2" s="16">
        <v>132415</v>
      </c>
      <c r="S2" s="16" t="s">
        <v>27</v>
      </c>
      <c r="T2" s="16" t="s">
        <v>26</v>
      </c>
      <c r="U2" s="16">
        <v>10274</v>
      </c>
      <c r="V2" s="16" t="s">
        <v>27</v>
      </c>
      <c r="W2" s="36">
        <v>4.1500000000000004</v>
      </c>
      <c r="X2" s="16" t="s">
        <v>27</v>
      </c>
      <c r="Y2" s="16">
        <v>423</v>
      </c>
      <c r="Z2" s="16" t="s">
        <v>27</v>
      </c>
      <c r="AA2" s="36">
        <v>3.46</v>
      </c>
      <c r="AB2" s="16" t="s">
        <v>27</v>
      </c>
      <c r="AC2" s="16">
        <v>353</v>
      </c>
      <c r="AD2" s="16" t="s">
        <v>27</v>
      </c>
      <c r="AE2" s="16" t="s">
        <v>30</v>
      </c>
      <c r="AF2" s="16"/>
      <c r="AG2" s="16"/>
      <c r="AH2" s="21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36"/>
      <c r="AX2" s="16"/>
      <c r="AY2" s="16"/>
      <c r="AZ2" s="16"/>
      <c r="BA2" s="16"/>
    </row>
    <row r="3" spans="1:53" ht="16">
      <c r="A3" s="16" t="s">
        <v>53</v>
      </c>
      <c r="B3" s="16" t="s">
        <v>54</v>
      </c>
      <c r="C3" s="16" t="s">
        <v>55</v>
      </c>
      <c r="D3" s="16" t="s">
        <v>26</v>
      </c>
      <c r="E3" s="21">
        <v>11113</v>
      </c>
      <c r="F3" s="16" t="s">
        <v>27</v>
      </c>
      <c r="G3" s="16">
        <v>1900000</v>
      </c>
      <c r="H3" s="16" t="s">
        <v>28</v>
      </c>
      <c r="I3" s="16" t="s">
        <v>29</v>
      </c>
      <c r="J3" s="16">
        <v>1450000</v>
      </c>
      <c r="K3" s="16" t="s">
        <v>28</v>
      </c>
      <c r="L3" s="21">
        <v>1095576</v>
      </c>
      <c r="M3" s="16" t="s">
        <v>27</v>
      </c>
      <c r="N3" s="16">
        <v>1106106</v>
      </c>
      <c r="O3" s="16" t="s">
        <v>28</v>
      </c>
      <c r="P3" s="16">
        <v>1106106</v>
      </c>
      <c r="Q3" s="16" t="s">
        <v>27</v>
      </c>
      <c r="R3" s="16">
        <v>1106106</v>
      </c>
      <c r="S3" s="16" t="s">
        <v>27</v>
      </c>
      <c r="T3" s="16" t="s">
        <v>26</v>
      </c>
      <c r="U3" s="16">
        <v>9815</v>
      </c>
      <c r="V3" s="16" t="s">
        <v>27</v>
      </c>
      <c r="W3" s="36">
        <v>3.75</v>
      </c>
      <c r="X3" s="16" t="s">
        <v>27</v>
      </c>
      <c r="Y3" s="16">
        <v>368</v>
      </c>
      <c r="Z3" s="16" t="s">
        <v>27</v>
      </c>
      <c r="AA3" s="36">
        <v>3.32</v>
      </c>
      <c r="AB3" s="16" t="s">
        <v>27</v>
      </c>
      <c r="AC3" s="16">
        <v>326</v>
      </c>
      <c r="AD3" s="16" t="s">
        <v>27</v>
      </c>
      <c r="AE3" s="16" t="s">
        <v>30</v>
      </c>
      <c r="AF3" s="16"/>
      <c r="AG3" s="16"/>
      <c r="AH3" s="21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36"/>
      <c r="AX3" s="16"/>
      <c r="AY3" s="16"/>
      <c r="AZ3" s="16"/>
      <c r="BA3" s="16" t="s">
        <v>56</v>
      </c>
    </row>
    <row r="4" spans="1:53" ht="16">
      <c r="A4" s="16" t="s">
        <v>57</v>
      </c>
      <c r="B4" s="16" t="s">
        <v>58</v>
      </c>
      <c r="C4" s="16" t="s">
        <v>59</v>
      </c>
      <c r="D4" s="16" t="s">
        <v>26</v>
      </c>
      <c r="E4" s="21">
        <v>6086</v>
      </c>
      <c r="F4" s="16" t="s">
        <v>27</v>
      </c>
      <c r="G4" s="16">
        <v>830000</v>
      </c>
      <c r="H4" s="16" t="s">
        <v>28</v>
      </c>
      <c r="I4" s="16" t="s">
        <v>29</v>
      </c>
      <c r="J4" s="16">
        <v>811000</v>
      </c>
      <c r="K4" s="16" t="s">
        <v>28</v>
      </c>
      <c r="L4" s="21">
        <v>480118</v>
      </c>
      <c r="M4" s="16" t="s">
        <v>27</v>
      </c>
      <c r="N4" s="16">
        <v>167908</v>
      </c>
      <c r="O4" s="16" t="s">
        <v>27</v>
      </c>
      <c r="P4" s="16">
        <v>480118</v>
      </c>
      <c r="Q4" s="16" t="s">
        <v>27</v>
      </c>
      <c r="R4" s="16">
        <v>295174</v>
      </c>
      <c r="S4" s="16" t="s">
        <v>27</v>
      </c>
      <c r="T4" s="16" t="s">
        <v>26</v>
      </c>
      <c r="U4" s="16">
        <v>10049</v>
      </c>
      <c r="V4" s="16" t="s">
        <v>27</v>
      </c>
      <c r="W4" s="36">
        <v>3.62</v>
      </c>
      <c r="X4" s="16" t="s">
        <v>27</v>
      </c>
      <c r="Y4" s="16">
        <v>364</v>
      </c>
      <c r="Z4" s="16" t="s">
        <v>27</v>
      </c>
      <c r="AA4" s="36">
        <v>3.2</v>
      </c>
      <c r="AB4" s="16" t="s">
        <v>27</v>
      </c>
      <c r="AC4" s="16">
        <v>321</v>
      </c>
      <c r="AD4" s="16" t="s">
        <v>27</v>
      </c>
      <c r="AE4" s="16" t="s">
        <v>30</v>
      </c>
      <c r="AF4" s="16"/>
      <c r="AG4" s="16"/>
      <c r="AH4" s="21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36"/>
      <c r="AX4" s="16"/>
      <c r="AY4" s="16"/>
      <c r="AZ4" s="16"/>
      <c r="BA4" s="16"/>
    </row>
    <row r="5" spans="1:53" ht="16">
      <c r="A5" s="17">
        <v>42738.371793981481</v>
      </c>
      <c r="B5" s="16" t="s">
        <v>60</v>
      </c>
      <c r="C5" s="16" t="s">
        <v>61</v>
      </c>
      <c r="D5" s="16" t="s">
        <v>26</v>
      </c>
      <c r="E5" s="21">
        <v>34085</v>
      </c>
      <c r="F5" s="16" t="s">
        <v>27</v>
      </c>
      <c r="G5" s="16">
        <v>3600000</v>
      </c>
      <c r="H5" s="16" t="s">
        <v>28</v>
      </c>
      <c r="I5" s="16" t="s">
        <v>29</v>
      </c>
      <c r="J5" s="16">
        <v>2450000</v>
      </c>
      <c r="K5" s="16" t="s">
        <v>28</v>
      </c>
      <c r="L5" s="21">
        <v>1647706</v>
      </c>
      <c r="M5" s="16" t="s">
        <v>27</v>
      </c>
      <c r="N5" s="16">
        <v>625000</v>
      </c>
      <c r="O5" s="16" t="s">
        <v>28</v>
      </c>
      <c r="P5" s="16">
        <v>1647706</v>
      </c>
      <c r="Q5" s="16" t="s">
        <v>27</v>
      </c>
      <c r="R5" s="16">
        <v>1647706</v>
      </c>
      <c r="S5" s="16" t="s">
        <v>27</v>
      </c>
      <c r="T5" s="16" t="s">
        <v>26</v>
      </c>
      <c r="U5" s="16">
        <v>8042</v>
      </c>
      <c r="V5" s="16" t="s">
        <v>27</v>
      </c>
      <c r="W5" s="36">
        <v>3.87</v>
      </c>
      <c r="X5" s="16" t="s">
        <v>27</v>
      </c>
      <c r="Y5" s="16">
        <v>311</v>
      </c>
      <c r="Z5" s="16" t="s">
        <v>27</v>
      </c>
      <c r="AA5" s="36">
        <v>3.28</v>
      </c>
      <c r="AB5" s="16" t="s">
        <v>27</v>
      </c>
      <c r="AC5" s="16">
        <v>264</v>
      </c>
      <c r="AD5" s="16" t="s">
        <v>27</v>
      </c>
      <c r="AE5" s="16" t="s">
        <v>30</v>
      </c>
      <c r="AF5" s="16"/>
      <c r="AG5" s="16"/>
      <c r="AH5" s="2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36"/>
      <c r="AX5" s="16"/>
      <c r="AY5" s="16"/>
      <c r="AZ5" s="16"/>
      <c r="BA5" s="16"/>
    </row>
    <row r="6" spans="1:53" ht="16">
      <c r="A6" s="17">
        <v>42738.468518518515</v>
      </c>
      <c r="B6" s="16" t="s">
        <v>62</v>
      </c>
      <c r="C6" s="16" t="s">
        <v>63</v>
      </c>
      <c r="D6" s="16" t="s">
        <v>26</v>
      </c>
      <c r="E6" s="21">
        <v>163</v>
      </c>
      <c r="F6" s="16" t="s">
        <v>27</v>
      </c>
      <c r="G6" s="16">
        <v>136649</v>
      </c>
      <c r="H6" s="16" t="s">
        <v>27</v>
      </c>
      <c r="I6" s="16" t="s">
        <v>29</v>
      </c>
      <c r="J6" s="16">
        <v>88936</v>
      </c>
      <c r="K6" s="16" t="s">
        <v>27</v>
      </c>
      <c r="L6" s="21">
        <v>50314</v>
      </c>
      <c r="M6" s="16" t="s">
        <v>27</v>
      </c>
      <c r="N6" s="16">
        <v>32074</v>
      </c>
      <c r="O6" s="16" t="s">
        <v>27</v>
      </c>
      <c r="P6" s="16">
        <v>68413</v>
      </c>
      <c r="Q6" s="16" t="s">
        <v>27</v>
      </c>
      <c r="R6" s="16">
        <v>68413</v>
      </c>
      <c r="S6" s="16" t="s">
        <v>27</v>
      </c>
      <c r="T6" s="16" t="s">
        <v>26</v>
      </c>
      <c r="U6" s="16">
        <v>8827</v>
      </c>
      <c r="V6" s="16" t="s">
        <v>27</v>
      </c>
      <c r="W6" s="36">
        <v>3.82</v>
      </c>
      <c r="X6" s="16" t="s">
        <v>27</v>
      </c>
      <c r="Y6" s="16">
        <v>337</v>
      </c>
      <c r="Z6" s="16" t="s">
        <v>27</v>
      </c>
      <c r="AA6" s="36">
        <v>3.27</v>
      </c>
      <c r="AB6" s="16" t="s">
        <v>27</v>
      </c>
      <c r="AC6" s="16">
        <v>289</v>
      </c>
      <c r="AD6" s="16" t="s">
        <v>27</v>
      </c>
      <c r="AE6" s="16" t="s">
        <v>30</v>
      </c>
      <c r="AF6" s="16"/>
      <c r="AG6" s="16"/>
      <c r="AH6" s="2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36"/>
      <c r="AX6" s="16"/>
      <c r="AY6" s="16"/>
      <c r="AZ6" s="16"/>
      <c r="BA6" s="16"/>
    </row>
    <row r="7" spans="1:53" ht="16">
      <c r="A7" s="17">
        <v>42738.635231481479</v>
      </c>
      <c r="B7" s="16" t="s">
        <v>64</v>
      </c>
      <c r="C7" s="16" t="s">
        <v>65</v>
      </c>
      <c r="D7" s="16" t="s">
        <v>26</v>
      </c>
      <c r="E7" s="21">
        <v>17093</v>
      </c>
      <c r="F7" s="16" t="s">
        <v>27</v>
      </c>
      <c r="G7" s="16">
        <v>4217700</v>
      </c>
      <c r="H7" s="16" t="s">
        <v>27</v>
      </c>
      <c r="I7" s="16" t="s">
        <v>29</v>
      </c>
      <c r="J7" s="16">
        <v>2410000</v>
      </c>
      <c r="K7" s="16" t="s">
        <v>27</v>
      </c>
      <c r="L7" s="21">
        <v>1706950</v>
      </c>
      <c r="M7" s="16" t="s">
        <v>27</v>
      </c>
      <c r="N7" s="18">
        <v>483258</v>
      </c>
      <c r="O7" s="16" t="s">
        <v>27</v>
      </c>
      <c r="P7" s="18">
        <v>2171481</v>
      </c>
      <c r="Q7" s="16" t="s">
        <v>27</v>
      </c>
      <c r="R7" s="16">
        <v>1706950</v>
      </c>
      <c r="S7" s="16" t="s">
        <v>27</v>
      </c>
      <c r="T7" s="16" t="s">
        <v>29</v>
      </c>
      <c r="U7" s="16">
        <v>9433</v>
      </c>
      <c r="V7" s="16" t="s">
        <v>27</v>
      </c>
      <c r="W7" s="36">
        <v>4.03</v>
      </c>
      <c r="X7" s="16" t="s">
        <v>27</v>
      </c>
      <c r="Y7" s="16">
        <v>380</v>
      </c>
      <c r="Z7" s="16" t="s">
        <v>27</v>
      </c>
      <c r="AA7" s="36">
        <v>3.39</v>
      </c>
      <c r="AB7" s="16" t="s">
        <v>27</v>
      </c>
      <c r="AC7" s="16">
        <v>320</v>
      </c>
      <c r="AD7" s="16" t="s">
        <v>27</v>
      </c>
      <c r="AE7" s="16" t="s">
        <v>26</v>
      </c>
      <c r="AF7" s="16">
        <v>283000</v>
      </c>
      <c r="AG7" s="16" t="s">
        <v>27</v>
      </c>
      <c r="AH7" s="21">
        <v>148111</v>
      </c>
      <c r="AI7" s="16" t="s">
        <v>27</v>
      </c>
      <c r="AJ7" s="18">
        <v>43030</v>
      </c>
      <c r="AK7" s="16" t="s">
        <v>27</v>
      </c>
      <c r="AL7" s="18">
        <v>240691</v>
      </c>
      <c r="AM7" s="16" t="s">
        <v>27</v>
      </c>
      <c r="AN7" s="16">
        <v>148111</v>
      </c>
      <c r="AO7" s="16" t="s">
        <v>27</v>
      </c>
      <c r="AP7" s="16" t="s">
        <v>26</v>
      </c>
      <c r="AQ7" s="16">
        <v>8668</v>
      </c>
      <c r="AR7" s="16" t="s">
        <v>27</v>
      </c>
      <c r="AS7" s="16">
        <v>4.17</v>
      </c>
      <c r="AT7" s="16" t="s">
        <v>27</v>
      </c>
      <c r="AU7" s="16">
        <v>361</v>
      </c>
      <c r="AV7" s="16" t="s">
        <v>27</v>
      </c>
      <c r="AW7" s="36">
        <v>3.44</v>
      </c>
      <c r="AX7" s="16" t="s">
        <v>27</v>
      </c>
      <c r="AY7" s="16">
        <v>298</v>
      </c>
      <c r="AZ7" s="16" t="s">
        <v>27</v>
      </c>
      <c r="BA7" s="16" t="s">
        <v>66</v>
      </c>
    </row>
    <row r="8" spans="1:53" ht="16">
      <c r="A8" s="17">
        <v>42769.305081018516</v>
      </c>
      <c r="B8" s="16" t="s">
        <v>67</v>
      </c>
      <c r="C8" s="16" t="s">
        <v>68</v>
      </c>
      <c r="D8" s="16" t="s">
        <v>26</v>
      </c>
      <c r="E8" s="21">
        <v>2250</v>
      </c>
      <c r="F8" s="16" t="s">
        <v>27</v>
      </c>
      <c r="G8" s="16">
        <v>560000</v>
      </c>
      <c r="H8" s="16" t="s">
        <v>28</v>
      </c>
      <c r="I8" s="16" t="s">
        <v>29</v>
      </c>
      <c r="J8" s="16">
        <v>135000</v>
      </c>
      <c r="K8" s="16" t="s">
        <v>28</v>
      </c>
      <c r="L8" s="21">
        <v>67000</v>
      </c>
      <c r="M8" s="16" t="s">
        <v>27</v>
      </c>
      <c r="N8" s="16">
        <v>25000</v>
      </c>
      <c r="O8" s="16" t="s">
        <v>27</v>
      </c>
      <c r="P8" s="16">
        <v>67000</v>
      </c>
      <c r="Q8" s="16" t="s">
        <v>27</v>
      </c>
      <c r="R8" s="16">
        <v>51000</v>
      </c>
      <c r="S8" s="16" t="s">
        <v>27</v>
      </c>
      <c r="T8" s="16" t="s">
        <v>26</v>
      </c>
      <c r="U8" s="16">
        <v>8838</v>
      </c>
      <c r="V8" s="16" t="s">
        <v>27</v>
      </c>
      <c r="W8" s="36">
        <v>3.96</v>
      </c>
      <c r="X8" s="16" t="s">
        <v>27</v>
      </c>
      <c r="Y8" s="16">
        <v>350</v>
      </c>
      <c r="Z8" s="16" t="s">
        <v>27</v>
      </c>
      <c r="AA8" s="36">
        <v>3.21</v>
      </c>
      <c r="AB8" s="16" t="s">
        <v>27</v>
      </c>
      <c r="AC8" s="16">
        <v>284</v>
      </c>
      <c r="AD8" s="16" t="s">
        <v>27</v>
      </c>
      <c r="AE8" s="16" t="s">
        <v>30</v>
      </c>
      <c r="AF8" s="16"/>
      <c r="AG8" s="16"/>
      <c r="AH8" s="2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36"/>
      <c r="AX8" s="16"/>
      <c r="AY8" s="16"/>
      <c r="AZ8" s="16"/>
      <c r="BA8" s="16"/>
    </row>
    <row r="9" spans="1:53" ht="16">
      <c r="A9" s="17">
        <v>42889.267835648148</v>
      </c>
      <c r="B9" s="16" t="s">
        <v>69</v>
      </c>
      <c r="C9" s="16" t="s">
        <v>70</v>
      </c>
      <c r="D9" s="16" t="s">
        <v>26</v>
      </c>
      <c r="E9" s="21">
        <v>110</v>
      </c>
      <c r="F9" s="16" t="s">
        <v>28</v>
      </c>
      <c r="G9" s="16">
        <v>128100</v>
      </c>
      <c r="H9" s="16" t="s">
        <v>28</v>
      </c>
      <c r="I9" s="16" t="s">
        <v>29</v>
      </c>
      <c r="J9" s="16">
        <v>12300</v>
      </c>
      <c r="K9" s="16" t="s">
        <v>28</v>
      </c>
      <c r="L9" s="21">
        <v>44058</v>
      </c>
      <c r="M9" s="16" t="s">
        <v>28</v>
      </c>
      <c r="N9" s="16">
        <v>1645</v>
      </c>
      <c r="O9" s="16" t="s">
        <v>28</v>
      </c>
      <c r="P9" s="16">
        <v>11856</v>
      </c>
      <c r="Q9" s="16" t="s">
        <v>28</v>
      </c>
      <c r="R9" s="16">
        <v>11856</v>
      </c>
      <c r="S9" s="16" t="s">
        <v>28</v>
      </c>
      <c r="T9" s="16" t="s">
        <v>26</v>
      </c>
      <c r="U9" s="16">
        <v>8028</v>
      </c>
      <c r="V9" s="16" t="s">
        <v>28</v>
      </c>
      <c r="W9" s="36">
        <v>3.92</v>
      </c>
      <c r="X9" s="16" t="s">
        <v>28</v>
      </c>
      <c r="Y9" s="16"/>
      <c r="Z9" s="16" t="s">
        <v>28</v>
      </c>
      <c r="AA9" s="36">
        <v>3.27</v>
      </c>
      <c r="AB9" s="16" t="s">
        <v>28</v>
      </c>
      <c r="AC9" s="16"/>
      <c r="AD9" s="16" t="s">
        <v>28</v>
      </c>
      <c r="AE9" s="16" t="s">
        <v>26</v>
      </c>
      <c r="AF9" s="16">
        <v>500</v>
      </c>
      <c r="AG9" s="16" t="s">
        <v>27</v>
      </c>
      <c r="AH9" s="21">
        <v>458</v>
      </c>
      <c r="AI9" s="16" t="s">
        <v>28</v>
      </c>
      <c r="AJ9" s="16">
        <v>57</v>
      </c>
      <c r="AK9" s="16" t="s">
        <v>28</v>
      </c>
      <c r="AL9" s="16">
        <v>458</v>
      </c>
      <c r="AM9" s="16" t="s">
        <v>28</v>
      </c>
      <c r="AN9" s="16">
        <v>458</v>
      </c>
      <c r="AO9" s="16" t="s">
        <v>28</v>
      </c>
      <c r="AP9" s="16" t="s">
        <v>26</v>
      </c>
      <c r="AQ9" s="16">
        <v>8514</v>
      </c>
      <c r="AR9" s="16" t="s">
        <v>28</v>
      </c>
      <c r="AS9" s="16">
        <v>4.09</v>
      </c>
      <c r="AT9" s="16" t="s">
        <v>28</v>
      </c>
      <c r="AU9" s="16">
        <v>347.9</v>
      </c>
      <c r="AV9" s="16" t="s">
        <v>28</v>
      </c>
      <c r="AW9" s="36">
        <v>3.46</v>
      </c>
      <c r="AX9" s="16" t="s">
        <v>28</v>
      </c>
      <c r="AY9" s="16">
        <v>295.7</v>
      </c>
      <c r="AZ9" s="16" t="s">
        <v>28</v>
      </c>
      <c r="BA9" s="16"/>
    </row>
    <row r="10" spans="1:53" ht="16">
      <c r="A10" s="17">
        <v>42889.562997685185</v>
      </c>
      <c r="B10" s="16" t="s">
        <v>71</v>
      </c>
      <c r="C10" s="16" t="s">
        <v>72</v>
      </c>
      <c r="D10" s="16" t="s">
        <v>26</v>
      </c>
      <c r="E10" s="21">
        <v>9739</v>
      </c>
      <c r="F10" s="16" t="s">
        <v>27</v>
      </c>
      <c r="G10" s="16">
        <v>540000</v>
      </c>
      <c r="H10" s="16" t="s">
        <v>28</v>
      </c>
      <c r="I10" s="16" t="s">
        <v>29</v>
      </c>
      <c r="J10" s="16">
        <v>135000</v>
      </c>
      <c r="K10" s="16" t="s">
        <v>28</v>
      </c>
      <c r="L10" s="21">
        <v>38443</v>
      </c>
      <c r="M10" s="16" t="s">
        <v>27</v>
      </c>
      <c r="N10" s="16">
        <v>13027</v>
      </c>
      <c r="O10" s="16" t="s">
        <v>27</v>
      </c>
      <c r="P10" s="16">
        <v>31164</v>
      </c>
      <c r="Q10" s="16" t="s">
        <v>27</v>
      </c>
      <c r="R10" s="16">
        <v>24192</v>
      </c>
      <c r="S10" s="16" t="s">
        <v>27</v>
      </c>
      <c r="T10" s="16" t="s">
        <v>26</v>
      </c>
      <c r="U10" s="16">
        <v>8419</v>
      </c>
      <c r="V10" s="16" t="s">
        <v>27</v>
      </c>
      <c r="W10" s="36">
        <v>3.96</v>
      </c>
      <c r="X10" s="16" t="s">
        <v>27</v>
      </c>
      <c r="Y10" s="16">
        <v>334</v>
      </c>
      <c r="Z10" s="16" t="s">
        <v>27</v>
      </c>
      <c r="AA10" s="36">
        <v>3.22</v>
      </c>
      <c r="AB10" s="16" t="s">
        <v>27</v>
      </c>
      <c r="AC10" s="16">
        <v>271</v>
      </c>
      <c r="AD10" s="16" t="s">
        <v>27</v>
      </c>
      <c r="AE10" s="16" t="s">
        <v>26</v>
      </c>
      <c r="AF10" s="16">
        <v>135000</v>
      </c>
      <c r="AG10" s="16" t="s">
        <v>27</v>
      </c>
      <c r="AH10" s="21">
        <v>97949</v>
      </c>
      <c r="AI10" s="16" t="s">
        <v>27</v>
      </c>
      <c r="AJ10" s="16">
        <v>27612</v>
      </c>
      <c r="AK10" s="16" t="s">
        <v>27</v>
      </c>
      <c r="AL10" s="16">
        <v>96438</v>
      </c>
      <c r="AM10" s="16" t="s">
        <v>27</v>
      </c>
      <c r="AN10" s="16">
        <v>73040</v>
      </c>
      <c r="AO10" s="16" t="s">
        <v>27</v>
      </c>
      <c r="AP10" s="16" t="s">
        <v>26</v>
      </c>
      <c r="AQ10" s="16">
        <v>8062</v>
      </c>
      <c r="AR10" s="16" t="s">
        <v>27</v>
      </c>
      <c r="AS10" s="16">
        <v>4.04</v>
      </c>
      <c r="AT10" s="16" t="s">
        <v>27</v>
      </c>
      <c r="AU10" s="16">
        <v>326</v>
      </c>
      <c r="AV10" s="16" t="s">
        <v>27</v>
      </c>
      <c r="AW10" s="36">
        <v>3.26</v>
      </c>
      <c r="AX10" s="16" t="s">
        <v>27</v>
      </c>
      <c r="AY10" s="16">
        <v>263</v>
      </c>
      <c r="AZ10" s="16" t="s">
        <v>27</v>
      </c>
      <c r="BA10" s="16"/>
    </row>
    <row r="11" spans="1:53" ht="16">
      <c r="A11" s="17">
        <v>42919.582384259258</v>
      </c>
      <c r="B11" s="16" t="s">
        <v>73</v>
      </c>
      <c r="C11" s="16" t="s">
        <v>74</v>
      </c>
      <c r="D11" s="16" t="s">
        <v>26</v>
      </c>
      <c r="E11" s="21">
        <v>3456</v>
      </c>
      <c r="F11" s="16" t="s">
        <v>27</v>
      </c>
      <c r="G11" s="16">
        <v>1897000</v>
      </c>
      <c r="H11" s="16" t="s">
        <v>27</v>
      </c>
      <c r="I11" s="16" t="s">
        <v>29</v>
      </c>
      <c r="J11" s="16">
        <v>1715000</v>
      </c>
      <c r="K11" s="16" t="s">
        <v>28</v>
      </c>
      <c r="L11" s="21">
        <v>954000</v>
      </c>
      <c r="M11" s="16" t="s">
        <v>27</v>
      </c>
      <c r="N11" s="16">
        <v>196859</v>
      </c>
      <c r="O11" s="16" t="s">
        <v>27</v>
      </c>
      <c r="P11" s="16">
        <v>1065000</v>
      </c>
      <c r="Q11" s="16" t="s">
        <v>28</v>
      </c>
      <c r="R11" s="16">
        <v>483903</v>
      </c>
      <c r="S11" s="16" t="s">
        <v>27</v>
      </c>
      <c r="T11" s="16" t="s">
        <v>26</v>
      </c>
      <c r="U11" s="16">
        <v>9233</v>
      </c>
      <c r="V11" s="16" t="s">
        <v>27</v>
      </c>
      <c r="W11" s="36">
        <v>3.9</v>
      </c>
      <c r="X11" s="16" t="s">
        <v>27</v>
      </c>
      <c r="Y11" s="16">
        <v>360</v>
      </c>
      <c r="Z11" s="16" t="s">
        <v>27</v>
      </c>
      <c r="AA11" s="36">
        <v>3.2</v>
      </c>
      <c r="AB11" s="16" t="s">
        <v>27</v>
      </c>
      <c r="AC11" s="16">
        <v>295</v>
      </c>
      <c r="AD11" s="16" t="s">
        <v>27</v>
      </c>
      <c r="AE11" s="16" t="s">
        <v>30</v>
      </c>
      <c r="AF11" s="16"/>
      <c r="AG11" s="16"/>
      <c r="AH11" s="2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36"/>
      <c r="AX11" s="16"/>
      <c r="AY11" s="16"/>
      <c r="AZ11" s="16"/>
      <c r="BA11" s="16"/>
    </row>
    <row r="12" spans="1:53" ht="16">
      <c r="A12" s="17">
        <v>42950.429097222222</v>
      </c>
      <c r="B12" s="16" t="s">
        <v>75</v>
      </c>
      <c r="C12" s="16" t="s">
        <v>76</v>
      </c>
      <c r="D12" s="16" t="s">
        <v>26</v>
      </c>
      <c r="E12" s="21">
        <v>20062</v>
      </c>
      <c r="F12" s="16" t="s">
        <v>27</v>
      </c>
      <c r="G12" s="16">
        <v>2160500</v>
      </c>
      <c r="H12" s="16" t="s">
        <v>28</v>
      </c>
      <c r="I12" s="16" t="s">
        <v>29</v>
      </c>
      <c r="J12" s="16">
        <v>1877250</v>
      </c>
      <c r="K12" s="16" t="s">
        <v>28</v>
      </c>
      <c r="L12" s="21">
        <v>648394</v>
      </c>
      <c r="M12" s="16" t="s">
        <v>27</v>
      </c>
      <c r="N12" s="16">
        <v>45366</v>
      </c>
      <c r="O12" s="16" t="s">
        <v>27</v>
      </c>
      <c r="P12" s="16">
        <v>657729</v>
      </c>
      <c r="Q12" s="16" t="s">
        <v>27</v>
      </c>
      <c r="R12" s="16">
        <v>657729</v>
      </c>
      <c r="S12" s="16" t="s">
        <v>27</v>
      </c>
      <c r="T12" s="16" t="s">
        <v>26</v>
      </c>
      <c r="U12" s="16">
        <v>8055</v>
      </c>
      <c r="V12" s="16" t="s">
        <v>27</v>
      </c>
      <c r="W12" s="36">
        <v>4.09</v>
      </c>
      <c r="X12" s="16" t="s">
        <v>27</v>
      </c>
      <c r="Y12" s="16">
        <v>329</v>
      </c>
      <c r="Z12" s="16" t="s">
        <v>27</v>
      </c>
      <c r="AA12" s="36">
        <v>3.36</v>
      </c>
      <c r="AB12" s="16" t="s">
        <v>27</v>
      </c>
      <c r="AC12" s="16">
        <v>271</v>
      </c>
      <c r="AD12" s="16" t="s">
        <v>27</v>
      </c>
      <c r="AE12" s="16" t="s">
        <v>26</v>
      </c>
      <c r="AF12" s="16">
        <v>78000</v>
      </c>
      <c r="AG12" s="16" t="s">
        <v>28</v>
      </c>
      <c r="AH12" s="21">
        <v>26497</v>
      </c>
      <c r="AI12" s="16" t="s">
        <v>27</v>
      </c>
      <c r="AJ12" s="16">
        <v>2836</v>
      </c>
      <c r="AK12" s="16" t="s">
        <v>27</v>
      </c>
      <c r="AL12" s="16">
        <v>26903</v>
      </c>
      <c r="AM12" s="16" t="s">
        <v>27</v>
      </c>
      <c r="AN12" s="16">
        <v>26903</v>
      </c>
      <c r="AO12" s="16" t="s">
        <v>27</v>
      </c>
      <c r="AP12" s="16" t="s">
        <v>26</v>
      </c>
      <c r="AQ12" s="16">
        <v>7332</v>
      </c>
      <c r="AR12" s="16" t="s">
        <v>27</v>
      </c>
      <c r="AS12" s="16">
        <v>4.1900000000000004</v>
      </c>
      <c r="AT12" s="16" t="s">
        <v>27</v>
      </c>
      <c r="AU12" s="16">
        <v>307</v>
      </c>
      <c r="AV12" s="16" t="s">
        <v>27</v>
      </c>
      <c r="AW12" s="36">
        <v>3.4</v>
      </c>
      <c r="AX12" s="16" t="s">
        <v>27</v>
      </c>
      <c r="AY12" s="16">
        <v>249</v>
      </c>
      <c r="AZ12" s="16" t="s">
        <v>27</v>
      </c>
      <c r="BA12" s="16" t="s">
        <v>77</v>
      </c>
    </row>
    <row r="13" spans="1:53" ht="16">
      <c r="A13" s="16" t="s">
        <v>78</v>
      </c>
      <c r="B13" s="16" t="s">
        <v>79</v>
      </c>
      <c r="C13" s="16" t="s">
        <v>80</v>
      </c>
      <c r="D13" s="16" t="s">
        <v>26</v>
      </c>
      <c r="E13" s="21">
        <v>849</v>
      </c>
      <c r="F13" s="16" t="s">
        <v>27</v>
      </c>
      <c r="G13" s="16">
        <v>202825</v>
      </c>
      <c r="H13" s="16" t="s">
        <v>27</v>
      </c>
      <c r="I13" s="16" t="s">
        <v>26</v>
      </c>
      <c r="J13" s="16">
        <v>157040</v>
      </c>
      <c r="K13" s="16" t="s">
        <v>28</v>
      </c>
      <c r="L13" s="21">
        <v>41498</v>
      </c>
      <c r="M13" s="16" t="s">
        <v>27</v>
      </c>
      <c r="N13" s="16">
        <v>14483</v>
      </c>
      <c r="O13" s="16" t="s">
        <v>27</v>
      </c>
      <c r="P13" s="16">
        <v>53271</v>
      </c>
      <c r="Q13" s="16" t="s">
        <v>27</v>
      </c>
      <c r="R13" s="16">
        <v>38816</v>
      </c>
      <c r="S13" s="16" t="s">
        <v>27</v>
      </c>
      <c r="T13" s="16" t="s">
        <v>26</v>
      </c>
      <c r="U13" s="16">
        <v>8071</v>
      </c>
      <c r="V13" s="16" t="s">
        <v>27</v>
      </c>
      <c r="W13" s="36">
        <v>3.91</v>
      </c>
      <c r="X13" s="16" t="s">
        <v>27</v>
      </c>
      <c r="Y13" s="16">
        <v>316</v>
      </c>
      <c r="Z13" s="16" t="s">
        <v>27</v>
      </c>
      <c r="AA13" s="36">
        <v>3.32</v>
      </c>
      <c r="AB13" s="16" t="s">
        <v>27</v>
      </c>
      <c r="AC13" s="16">
        <v>268</v>
      </c>
      <c r="AD13" s="16" t="s">
        <v>27</v>
      </c>
      <c r="AE13" s="16" t="s">
        <v>26</v>
      </c>
      <c r="AF13" s="16">
        <v>23386</v>
      </c>
      <c r="AG13" s="16" t="s">
        <v>28</v>
      </c>
      <c r="AH13" s="21">
        <v>5661</v>
      </c>
      <c r="AI13" s="16" t="s">
        <v>27</v>
      </c>
      <c r="AJ13" s="16">
        <v>1857</v>
      </c>
      <c r="AK13" s="16" t="s">
        <v>27</v>
      </c>
      <c r="AL13" s="16">
        <v>7933</v>
      </c>
      <c r="AM13" s="16" t="s">
        <v>27</v>
      </c>
      <c r="AN13" s="16">
        <v>6107</v>
      </c>
      <c r="AO13" s="16" t="s">
        <v>27</v>
      </c>
      <c r="AP13" s="16" t="s">
        <v>26</v>
      </c>
      <c r="AQ13" s="16">
        <v>7351</v>
      </c>
      <c r="AR13" s="16" t="s">
        <v>27</v>
      </c>
      <c r="AS13" s="16">
        <v>4.09</v>
      </c>
      <c r="AT13" s="16" t="s">
        <v>27</v>
      </c>
      <c r="AU13" s="16">
        <v>301</v>
      </c>
      <c r="AV13" s="16" t="s">
        <v>27</v>
      </c>
      <c r="AW13" s="36">
        <v>3.37</v>
      </c>
      <c r="AX13" s="16" t="s">
        <v>27</v>
      </c>
      <c r="AY13" s="16">
        <v>248</v>
      </c>
      <c r="AZ13" s="16" t="s">
        <v>27</v>
      </c>
      <c r="BA13" s="16"/>
    </row>
    <row r="14" spans="1:53" ht="16">
      <c r="A14" s="16" t="s">
        <v>81</v>
      </c>
      <c r="B14" s="16" t="s">
        <v>82</v>
      </c>
      <c r="C14" s="16" t="s">
        <v>83</v>
      </c>
      <c r="D14" s="16" t="s">
        <v>26</v>
      </c>
      <c r="E14" s="21">
        <v>2727</v>
      </c>
      <c r="F14" s="16" t="s">
        <v>27</v>
      </c>
      <c r="G14" s="16">
        <v>553000</v>
      </c>
      <c r="H14" s="16" t="s">
        <v>27</v>
      </c>
      <c r="I14" s="16" t="s">
        <v>29</v>
      </c>
      <c r="J14" s="16">
        <v>383300</v>
      </c>
      <c r="K14" s="16" t="s">
        <v>28</v>
      </c>
      <c r="L14" s="21">
        <v>353034</v>
      </c>
      <c r="M14" s="16" t="s">
        <v>27</v>
      </c>
      <c r="N14" s="16">
        <v>135000</v>
      </c>
      <c r="O14" s="16" t="s">
        <v>28</v>
      </c>
      <c r="P14" s="16">
        <v>353034</v>
      </c>
      <c r="Q14" s="16" t="s">
        <v>27</v>
      </c>
      <c r="R14" s="16">
        <v>353034</v>
      </c>
      <c r="S14" s="16" t="s">
        <v>27</v>
      </c>
      <c r="T14" s="16" t="s">
        <v>29</v>
      </c>
      <c r="U14" s="16">
        <v>10612</v>
      </c>
      <c r="V14" s="16" t="s">
        <v>27</v>
      </c>
      <c r="W14" s="36">
        <v>4.09</v>
      </c>
      <c r="X14" s="16" t="s">
        <v>27</v>
      </c>
      <c r="Y14" s="16">
        <v>434</v>
      </c>
      <c r="Z14" s="16" t="s">
        <v>27</v>
      </c>
      <c r="AA14" s="36">
        <v>3.42</v>
      </c>
      <c r="AB14" s="16" t="s">
        <v>27</v>
      </c>
      <c r="AC14" s="16">
        <v>363</v>
      </c>
      <c r="AD14" s="16" t="s">
        <v>27</v>
      </c>
      <c r="AE14" s="16" t="s">
        <v>26</v>
      </c>
      <c r="AF14" s="16">
        <v>4864</v>
      </c>
      <c r="AG14" s="16" t="s">
        <v>28</v>
      </c>
      <c r="AH14" s="21">
        <v>4475</v>
      </c>
      <c r="AI14" s="16" t="s">
        <v>27</v>
      </c>
      <c r="AJ14" s="16">
        <v>1721</v>
      </c>
      <c r="AK14" s="16" t="s">
        <v>28</v>
      </c>
      <c r="AL14" s="16">
        <v>4475</v>
      </c>
      <c r="AM14" s="16" t="s">
        <v>27</v>
      </c>
      <c r="AN14" s="16">
        <v>4475</v>
      </c>
      <c r="AO14" s="16" t="s">
        <v>27</v>
      </c>
      <c r="AP14" s="16" t="s">
        <v>29</v>
      </c>
      <c r="AQ14" s="16">
        <v>9774</v>
      </c>
      <c r="AR14" s="16" t="s">
        <v>27</v>
      </c>
      <c r="AS14" s="16">
        <v>4.25</v>
      </c>
      <c r="AT14" s="16" t="s">
        <v>27</v>
      </c>
      <c r="AU14" s="16">
        <v>416</v>
      </c>
      <c r="AV14" s="16" t="s">
        <v>27</v>
      </c>
      <c r="AW14" s="36">
        <v>3.44</v>
      </c>
      <c r="AX14" s="16" t="s">
        <v>27</v>
      </c>
      <c r="AY14" s="16">
        <v>336</v>
      </c>
      <c r="AZ14" s="16" t="s">
        <v>27</v>
      </c>
      <c r="BA14" s="16" t="s">
        <v>84</v>
      </c>
    </row>
    <row r="15" spans="1:53" ht="16">
      <c r="A15" s="16" t="s">
        <v>85</v>
      </c>
      <c r="B15" s="16" t="s">
        <v>86</v>
      </c>
      <c r="C15" s="16" t="s">
        <v>87</v>
      </c>
      <c r="D15" s="16" t="s">
        <v>26</v>
      </c>
      <c r="E15" s="21">
        <v>540</v>
      </c>
      <c r="F15" s="16" t="s">
        <v>27</v>
      </c>
      <c r="G15" s="16">
        <v>42125</v>
      </c>
      <c r="H15" s="16" t="s">
        <v>27</v>
      </c>
      <c r="I15" s="16" t="s">
        <v>29</v>
      </c>
      <c r="J15" s="16">
        <v>33657</v>
      </c>
      <c r="K15" s="16" t="s">
        <v>27</v>
      </c>
      <c r="L15" s="21">
        <v>33657</v>
      </c>
      <c r="M15" s="16" t="s">
        <v>27</v>
      </c>
      <c r="N15" s="16">
        <v>18000</v>
      </c>
      <c r="O15" s="16" t="s">
        <v>28</v>
      </c>
      <c r="P15" s="16">
        <v>33657</v>
      </c>
      <c r="Q15" s="16" t="s">
        <v>27</v>
      </c>
      <c r="R15" s="16">
        <v>33657</v>
      </c>
      <c r="S15" s="16" t="s">
        <v>27</v>
      </c>
      <c r="T15" s="16" t="s">
        <v>29</v>
      </c>
      <c r="U15" s="16">
        <v>8469</v>
      </c>
      <c r="V15" s="16" t="s">
        <v>27</v>
      </c>
      <c r="W15" s="36">
        <v>4.0599999999999996</v>
      </c>
      <c r="X15" s="16" t="s">
        <v>27</v>
      </c>
      <c r="Y15" s="16">
        <v>344</v>
      </c>
      <c r="Z15" s="16" t="s">
        <v>27</v>
      </c>
      <c r="AA15" s="36">
        <v>3.39</v>
      </c>
      <c r="AB15" s="16" t="s">
        <v>27</v>
      </c>
      <c r="AC15" s="16">
        <v>287</v>
      </c>
      <c r="AD15" s="16" t="s">
        <v>27</v>
      </c>
      <c r="AE15" s="16" t="s">
        <v>26</v>
      </c>
      <c r="AF15" s="16">
        <v>4970</v>
      </c>
      <c r="AG15" s="16" t="s">
        <v>27</v>
      </c>
      <c r="AH15" s="21">
        <v>4970</v>
      </c>
      <c r="AI15" s="16" t="s">
        <v>27</v>
      </c>
      <c r="AJ15" s="16">
        <v>2600</v>
      </c>
      <c r="AK15" s="16" t="s">
        <v>28</v>
      </c>
      <c r="AL15" s="16">
        <v>4970</v>
      </c>
      <c r="AM15" s="16" t="s">
        <v>27</v>
      </c>
      <c r="AN15" s="16">
        <v>4970</v>
      </c>
      <c r="AO15" s="16" t="s">
        <v>27</v>
      </c>
      <c r="AP15" s="16" t="s">
        <v>29</v>
      </c>
      <c r="AQ15" s="16">
        <v>7551</v>
      </c>
      <c r="AR15" s="16" t="s">
        <v>27</v>
      </c>
      <c r="AS15" s="16">
        <v>4.26</v>
      </c>
      <c r="AT15" s="16" t="s">
        <v>27</v>
      </c>
      <c r="AU15" s="16">
        <v>322</v>
      </c>
      <c r="AV15" s="16" t="s">
        <v>27</v>
      </c>
      <c r="AW15" s="36">
        <v>3.46</v>
      </c>
      <c r="AX15" s="16" t="s">
        <v>27</v>
      </c>
      <c r="AY15" s="16">
        <v>261</v>
      </c>
      <c r="AZ15" s="16" t="s">
        <v>27</v>
      </c>
      <c r="BA15" s="16"/>
    </row>
    <row r="16" spans="1:53" ht="16">
      <c r="A16" s="16" t="s">
        <v>88</v>
      </c>
      <c r="B16" s="16" t="s">
        <v>89</v>
      </c>
      <c r="C16" s="16" t="s">
        <v>90</v>
      </c>
      <c r="D16" s="16" t="s">
        <v>26</v>
      </c>
      <c r="E16" s="21">
        <v>3700</v>
      </c>
      <c r="F16" s="16" t="s">
        <v>27</v>
      </c>
      <c r="G16" s="16">
        <v>1535102</v>
      </c>
      <c r="H16" s="16" t="s">
        <v>27</v>
      </c>
      <c r="I16" s="16" t="s">
        <v>29</v>
      </c>
      <c r="J16" s="16">
        <v>1448629</v>
      </c>
      <c r="K16" s="16" t="s">
        <v>27</v>
      </c>
      <c r="L16" s="21">
        <v>315345</v>
      </c>
      <c r="M16" s="16" t="s">
        <v>27</v>
      </c>
      <c r="N16" s="16">
        <v>73566</v>
      </c>
      <c r="O16" s="16" t="s">
        <v>27</v>
      </c>
      <c r="P16" s="16">
        <v>560691</v>
      </c>
      <c r="Q16" s="16" t="s">
        <v>27</v>
      </c>
      <c r="R16" s="16">
        <v>560691</v>
      </c>
      <c r="S16" s="16" t="s">
        <v>27</v>
      </c>
      <c r="T16" s="16" t="s">
        <v>26</v>
      </c>
      <c r="U16" s="16">
        <v>6631</v>
      </c>
      <c r="V16" s="16" t="s">
        <v>27</v>
      </c>
      <c r="W16" s="36">
        <v>4.0999999999999996</v>
      </c>
      <c r="X16" s="16" t="s">
        <v>27</v>
      </c>
      <c r="Y16" s="16">
        <v>269</v>
      </c>
      <c r="Z16" s="16" t="s">
        <v>27</v>
      </c>
      <c r="AA16" s="36">
        <v>3.5</v>
      </c>
      <c r="AB16" s="16" t="s">
        <v>27</v>
      </c>
      <c r="AC16" s="16">
        <v>231</v>
      </c>
      <c r="AD16" s="16" t="s">
        <v>27</v>
      </c>
      <c r="AE16" s="16" t="s">
        <v>30</v>
      </c>
      <c r="AF16" s="16"/>
      <c r="AG16" s="16"/>
      <c r="AH16" s="21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36"/>
      <c r="AX16" s="16"/>
      <c r="AY16" s="16"/>
      <c r="AZ16" s="16"/>
      <c r="BA16" s="16"/>
    </row>
    <row r="17" spans="1:53" ht="16">
      <c r="A17" s="16" t="s">
        <v>92</v>
      </c>
      <c r="B17" s="16" t="s">
        <v>93</v>
      </c>
      <c r="C17" s="16" t="s">
        <v>94</v>
      </c>
      <c r="D17" s="16" t="s">
        <v>26</v>
      </c>
      <c r="E17" s="21">
        <v>463</v>
      </c>
      <c r="F17" s="16" t="s">
        <v>27</v>
      </c>
      <c r="G17" s="16">
        <v>372000</v>
      </c>
      <c r="H17" s="16" t="s">
        <v>28</v>
      </c>
      <c r="I17" s="16" t="s">
        <v>26</v>
      </c>
      <c r="J17" s="16">
        <v>223000</v>
      </c>
      <c r="K17" s="16" t="s">
        <v>28</v>
      </c>
      <c r="L17" s="21">
        <v>204760</v>
      </c>
      <c r="M17" s="16" t="s">
        <v>27</v>
      </c>
      <c r="N17" s="16">
        <v>68854</v>
      </c>
      <c r="O17" s="16" t="s">
        <v>27</v>
      </c>
      <c r="P17" s="16">
        <v>198801</v>
      </c>
      <c r="Q17" s="16" t="s">
        <v>27</v>
      </c>
      <c r="R17" s="16">
        <v>198801</v>
      </c>
      <c r="S17" s="16" t="s">
        <v>27</v>
      </c>
      <c r="T17" s="16" t="s">
        <v>26</v>
      </c>
      <c r="U17" s="16">
        <v>9792</v>
      </c>
      <c r="V17" s="16" t="s">
        <v>27</v>
      </c>
      <c r="W17" s="36">
        <v>3.79</v>
      </c>
      <c r="X17" s="16" t="s">
        <v>27</v>
      </c>
      <c r="Y17" s="16">
        <v>371</v>
      </c>
      <c r="Z17" s="16" t="s">
        <v>27</v>
      </c>
      <c r="AA17" s="36">
        <v>3.32</v>
      </c>
      <c r="AB17" s="16" t="s">
        <v>27</v>
      </c>
      <c r="AC17" s="16">
        <v>325</v>
      </c>
      <c r="AD17" s="16" t="s">
        <v>27</v>
      </c>
      <c r="AE17" s="16" t="s">
        <v>26</v>
      </c>
      <c r="AF17" s="16">
        <v>15500</v>
      </c>
      <c r="AG17" s="16" t="s">
        <v>28</v>
      </c>
      <c r="AH17" s="21">
        <v>10409</v>
      </c>
      <c r="AI17" s="16" t="s">
        <v>27</v>
      </c>
      <c r="AJ17" s="16">
        <v>4400</v>
      </c>
      <c r="AK17" s="16" t="s">
        <v>28</v>
      </c>
      <c r="AL17" s="16">
        <v>13651</v>
      </c>
      <c r="AM17" s="16" t="s">
        <v>27</v>
      </c>
      <c r="AN17" s="16">
        <v>13651</v>
      </c>
      <c r="AO17" s="16" t="s">
        <v>27</v>
      </c>
      <c r="AP17" s="16" t="s">
        <v>26</v>
      </c>
      <c r="AQ17" s="16">
        <v>8653</v>
      </c>
      <c r="AR17" s="16" t="s">
        <v>27</v>
      </c>
      <c r="AS17" s="16">
        <v>4.05</v>
      </c>
      <c r="AT17" s="16" t="s">
        <v>27</v>
      </c>
      <c r="AU17" s="16">
        <v>350</v>
      </c>
      <c r="AV17" s="16" t="s">
        <v>27</v>
      </c>
      <c r="AW17" s="36">
        <v>3.49</v>
      </c>
      <c r="AX17" s="16" t="s">
        <v>27</v>
      </c>
      <c r="AY17" s="16">
        <v>302</v>
      </c>
      <c r="AZ17" s="16" t="s">
        <v>27</v>
      </c>
      <c r="BA17" s="16" t="s">
        <v>106</v>
      </c>
    </row>
    <row r="18" spans="1:53" ht="16">
      <c r="A18" s="16" t="s">
        <v>95</v>
      </c>
      <c r="B18" s="16" t="s">
        <v>96</v>
      </c>
      <c r="C18" s="16" t="s">
        <v>97</v>
      </c>
      <c r="D18" s="16" t="s">
        <v>29</v>
      </c>
      <c r="E18" s="16">
        <v>1352</v>
      </c>
      <c r="F18" s="16" t="s">
        <v>27</v>
      </c>
      <c r="G18" s="16">
        <v>1663000</v>
      </c>
      <c r="H18" s="16" t="s">
        <v>28</v>
      </c>
      <c r="I18" s="16" t="s">
        <v>29</v>
      </c>
      <c r="J18" s="16">
        <v>1080950</v>
      </c>
      <c r="K18" s="16" t="s">
        <v>28</v>
      </c>
      <c r="L18" s="16">
        <v>278256</v>
      </c>
      <c r="M18" s="16" t="s">
        <v>28</v>
      </c>
      <c r="N18" s="16">
        <v>73101</v>
      </c>
      <c r="O18" s="16" t="s">
        <v>27</v>
      </c>
      <c r="P18" s="16">
        <v>291259</v>
      </c>
      <c r="Q18" s="16" t="s">
        <v>27</v>
      </c>
      <c r="R18" s="16">
        <v>291259</v>
      </c>
      <c r="S18" s="16" t="s">
        <v>27</v>
      </c>
      <c r="T18" s="16" t="s">
        <v>26</v>
      </c>
      <c r="U18" s="16">
        <v>7544</v>
      </c>
      <c r="V18" s="16" t="s">
        <v>27</v>
      </c>
      <c r="W18" s="36">
        <v>3.85</v>
      </c>
      <c r="X18" s="16" t="s">
        <v>27</v>
      </c>
      <c r="Y18" s="16">
        <v>290</v>
      </c>
      <c r="Z18" s="16" t="s">
        <v>27</v>
      </c>
      <c r="AA18" s="36">
        <v>3.27</v>
      </c>
      <c r="AB18" s="16" t="s">
        <v>27</v>
      </c>
      <c r="AC18" s="16">
        <v>246</v>
      </c>
      <c r="AD18" s="16" t="s">
        <v>27</v>
      </c>
      <c r="AE18" s="16" t="s">
        <v>30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36"/>
      <c r="AX18" s="16"/>
      <c r="AY18" s="16"/>
      <c r="AZ18" s="16"/>
      <c r="BA18" s="16"/>
    </row>
    <row r="19" spans="1:53" ht="16">
      <c r="A19" s="16" t="s">
        <v>98</v>
      </c>
      <c r="B19" s="16" t="s">
        <v>99</v>
      </c>
      <c r="C19" s="16" t="s">
        <v>100</v>
      </c>
      <c r="D19" s="16" t="s">
        <v>29</v>
      </c>
      <c r="E19" s="16">
        <v>883</v>
      </c>
      <c r="F19" s="16" t="s">
        <v>27</v>
      </c>
      <c r="G19" s="16">
        <v>4997811</v>
      </c>
      <c r="H19" s="16" t="s">
        <v>27</v>
      </c>
      <c r="I19" s="16" t="s">
        <v>29</v>
      </c>
      <c r="J19" s="16">
        <v>1674267</v>
      </c>
      <c r="K19" s="16" t="s">
        <v>27</v>
      </c>
      <c r="L19" s="16">
        <v>63000</v>
      </c>
      <c r="M19" s="16" t="s">
        <v>28</v>
      </c>
      <c r="N19" s="16">
        <v>15842</v>
      </c>
      <c r="O19" s="16" t="s">
        <v>27</v>
      </c>
      <c r="P19" s="16">
        <v>1015050</v>
      </c>
      <c r="Q19" s="16" t="s">
        <v>28</v>
      </c>
      <c r="R19" s="16">
        <v>1015050</v>
      </c>
      <c r="S19" s="16" t="s">
        <v>28</v>
      </c>
      <c r="T19" s="16" t="s">
        <v>26</v>
      </c>
      <c r="U19" s="16">
        <v>4311</v>
      </c>
      <c r="V19" s="16" t="s">
        <v>28</v>
      </c>
      <c r="W19" s="36">
        <v>4.7300000000000004</v>
      </c>
      <c r="X19" s="16" t="s">
        <v>28</v>
      </c>
      <c r="Y19" s="16">
        <v>204</v>
      </c>
      <c r="Z19" s="16" t="s">
        <v>28</v>
      </c>
      <c r="AA19" s="36">
        <v>3.84</v>
      </c>
      <c r="AB19" s="16" t="s">
        <v>28</v>
      </c>
      <c r="AC19" s="16">
        <v>165</v>
      </c>
      <c r="AD19" s="16" t="s">
        <v>28</v>
      </c>
      <c r="AE19" s="16" t="s">
        <v>30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36"/>
      <c r="AX19" s="16"/>
      <c r="AY19" s="16"/>
      <c r="AZ19" s="16"/>
      <c r="BA19" s="16"/>
    </row>
    <row r="20" spans="1:53" ht="16">
      <c r="A20" s="16" t="s">
        <v>101</v>
      </c>
      <c r="B20" s="16" t="s">
        <v>102</v>
      </c>
      <c r="C20" s="16" t="s">
        <v>103</v>
      </c>
      <c r="D20" s="16" t="s">
        <v>29</v>
      </c>
      <c r="E20" s="16">
        <v>125</v>
      </c>
      <c r="F20" s="16" t="s">
        <v>27</v>
      </c>
      <c r="G20" s="16">
        <v>183977</v>
      </c>
      <c r="H20" s="16" t="s">
        <v>27</v>
      </c>
      <c r="I20" s="16" t="s">
        <v>26</v>
      </c>
      <c r="J20" s="16">
        <v>81957</v>
      </c>
      <c r="K20" s="16" t="s">
        <v>27</v>
      </c>
      <c r="L20" s="16">
        <v>58446</v>
      </c>
      <c r="M20" s="16" t="s">
        <v>27</v>
      </c>
      <c r="N20" s="16">
        <v>14288</v>
      </c>
      <c r="O20" s="16" t="s">
        <v>27</v>
      </c>
      <c r="P20" s="16">
        <v>15104</v>
      </c>
      <c r="Q20" s="16" t="s">
        <v>27</v>
      </c>
      <c r="R20" s="16">
        <v>27227</v>
      </c>
      <c r="S20" s="16" t="s">
        <v>27</v>
      </c>
      <c r="T20" s="16" t="s">
        <v>26</v>
      </c>
      <c r="U20" s="16">
        <v>10596</v>
      </c>
      <c r="V20" s="16" t="s">
        <v>27</v>
      </c>
      <c r="W20" s="36">
        <v>3.8</v>
      </c>
      <c r="X20" s="16" t="s">
        <v>27</v>
      </c>
      <c r="Y20" s="16">
        <v>398.7</v>
      </c>
      <c r="Z20" s="16" t="s">
        <v>27</v>
      </c>
      <c r="AA20" s="36">
        <v>3.1</v>
      </c>
      <c r="AB20" s="16" t="s">
        <v>27</v>
      </c>
      <c r="AC20" s="16">
        <v>329</v>
      </c>
      <c r="AD20" s="16" t="s">
        <v>27</v>
      </c>
      <c r="AE20" s="16" t="s">
        <v>30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36"/>
      <c r="AX20" s="16"/>
      <c r="AY20" s="16"/>
      <c r="AZ20" s="16"/>
      <c r="BA20" s="16"/>
    </row>
    <row r="21" spans="1:53" s="27" customFormat="1" ht="16">
      <c r="A21" s="25">
        <v>42827</v>
      </c>
      <c r="B21" s="26" t="s">
        <v>104</v>
      </c>
      <c r="C21" s="26"/>
      <c r="D21" s="26" t="s">
        <v>29</v>
      </c>
      <c r="E21" s="26">
        <v>26538</v>
      </c>
      <c r="F21" s="26"/>
      <c r="G21" s="26">
        <v>9300000</v>
      </c>
      <c r="H21" s="26"/>
      <c r="I21" s="26" t="s">
        <v>30</v>
      </c>
      <c r="J21" s="26">
        <v>8300000</v>
      </c>
      <c r="K21" s="26"/>
      <c r="L21" s="32">
        <v>1750000</v>
      </c>
      <c r="M21" s="26"/>
      <c r="N21" s="26">
        <v>377305</v>
      </c>
      <c r="O21" s="26"/>
      <c r="P21" s="26">
        <v>3630000</v>
      </c>
      <c r="Q21" s="26"/>
      <c r="R21" s="26">
        <v>3631313</v>
      </c>
      <c r="S21" s="26"/>
      <c r="T21" s="26" t="s">
        <v>105</v>
      </c>
      <c r="U21" s="26">
        <v>11617</v>
      </c>
      <c r="V21" s="26"/>
      <c r="W21" s="37">
        <v>3.7</v>
      </c>
      <c r="X21" s="26"/>
      <c r="Y21" s="26">
        <v>430</v>
      </c>
      <c r="Z21" s="26"/>
      <c r="AA21" s="37">
        <v>3.09</v>
      </c>
      <c r="AB21" s="26"/>
      <c r="AC21" s="26">
        <v>359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37"/>
      <c r="AX21" s="26"/>
      <c r="AY21" s="26"/>
      <c r="AZ21" s="26"/>
      <c r="BA21" s="26"/>
    </row>
    <row r="22" spans="1:53" ht="16">
      <c r="A22" s="17">
        <v>42829.532361111109</v>
      </c>
      <c r="B22" s="16" t="s">
        <v>107</v>
      </c>
      <c r="C22" s="16" t="s">
        <v>108</v>
      </c>
      <c r="D22" s="16" t="s">
        <v>26</v>
      </c>
      <c r="E22" s="16">
        <v>4558</v>
      </c>
      <c r="F22" s="16" t="s">
        <v>28</v>
      </c>
      <c r="G22" s="16">
        <v>282100</v>
      </c>
      <c r="H22" s="16" t="s">
        <v>27</v>
      </c>
      <c r="I22" s="16" t="s">
        <v>29</v>
      </c>
      <c r="J22" s="16">
        <v>128000</v>
      </c>
      <c r="K22" s="16" t="s">
        <v>28</v>
      </c>
      <c r="L22" s="16">
        <v>48000</v>
      </c>
      <c r="M22" s="16" t="s">
        <v>27</v>
      </c>
      <c r="N22" s="16">
        <v>19467</v>
      </c>
      <c r="O22" s="16" t="s">
        <v>27</v>
      </c>
      <c r="P22" s="16">
        <v>91415</v>
      </c>
      <c r="Q22" s="16" t="s">
        <v>27</v>
      </c>
      <c r="R22" s="16">
        <v>91415</v>
      </c>
      <c r="S22" s="16" t="s">
        <v>28</v>
      </c>
      <c r="T22" s="16" t="s">
        <v>29</v>
      </c>
      <c r="U22" s="16">
        <v>10123</v>
      </c>
      <c r="V22" s="16" t="s">
        <v>27</v>
      </c>
      <c r="W22" s="36">
        <v>4.1100000000000003</v>
      </c>
      <c r="X22" s="16" t="s">
        <v>27</v>
      </c>
      <c r="Y22" s="16">
        <v>416</v>
      </c>
      <c r="Z22" s="16" t="s">
        <v>27</v>
      </c>
      <c r="AA22" s="36">
        <v>3.43</v>
      </c>
      <c r="AB22" s="16" t="s">
        <v>27</v>
      </c>
      <c r="AC22" s="16">
        <v>347</v>
      </c>
      <c r="AD22" s="16" t="s">
        <v>27</v>
      </c>
      <c r="AE22" s="16" t="s">
        <v>30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36"/>
      <c r="AX22" s="16"/>
      <c r="AY22" s="16"/>
      <c r="AZ22" s="16"/>
      <c r="BA22" s="16"/>
    </row>
    <row r="23" spans="1:53" ht="16">
      <c r="A23" s="17">
        <v>42952.691562499997</v>
      </c>
      <c r="B23" s="16" t="s">
        <v>109</v>
      </c>
      <c r="C23" s="16" t="s">
        <v>110</v>
      </c>
      <c r="D23" s="16" t="s">
        <v>26</v>
      </c>
      <c r="E23" s="16">
        <v>10395</v>
      </c>
      <c r="F23" s="16" t="s">
        <v>27</v>
      </c>
      <c r="G23" s="16">
        <v>956900</v>
      </c>
      <c r="H23" s="16" t="s">
        <v>27</v>
      </c>
      <c r="I23" s="16" t="s">
        <v>29</v>
      </c>
      <c r="J23" s="16">
        <v>889917</v>
      </c>
      <c r="K23" s="16" t="s">
        <v>28</v>
      </c>
      <c r="L23" s="16">
        <v>554690</v>
      </c>
      <c r="M23" s="16" t="s">
        <v>27</v>
      </c>
      <c r="N23" s="16">
        <v>276483</v>
      </c>
      <c r="O23" s="16" t="s">
        <v>27</v>
      </c>
      <c r="P23" s="16">
        <v>641751</v>
      </c>
      <c r="Q23" s="16" t="s">
        <v>27</v>
      </c>
      <c r="R23" s="16">
        <v>296496</v>
      </c>
      <c r="S23" s="16" t="s">
        <v>27</v>
      </c>
      <c r="T23" s="16" t="s">
        <v>26</v>
      </c>
      <c r="U23" s="16">
        <v>10512</v>
      </c>
      <c r="V23" s="16" t="s">
        <v>27</v>
      </c>
      <c r="W23" s="36">
        <v>3.9</v>
      </c>
      <c r="X23" s="16" t="s">
        <v>27</v>
      </c>
      <c r="Y23" s="16">
        <v>407</v>
      </c>
      <c r="Z23" s="16" t="s">
        <v>27</v>
      </c>
      <c r="AA23" s="36">
        <v>3.22</v>
      </c>
      <c r="AB23" s="16" t="s">
        <v>27</v>
      </c>
      <c r="AC23" s="16">
        <v>337</v>
      </c>
      <c r="AD23" s="16" t="s">
        <v>27</v>
      </c>
      <c r="AE23" s="16" t="s">
        <v>30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36"/>
      <c r="AX23" s="16"/>
      <c r="AY23" s="16"/>
      <c r="AZ23" s="16"/>
      <c r="BA23" s="16"/>
    </row>
    <row r="24" spans="1:53" ht="16">
      <c r="A24" s="16" t="s">
        <v>111</v>
      </c>
      <c r="B24" s="16" t="s">
        <v>112</v>
      </c>
      <c r="C24" s="16" t="s">
        <v>113</v>
      </c>
      <c r="D24" s="16" t="s">
        <v>26</v>
      </c>
      <c r="E24" s="16">
        <v>499</v>
      </c>
      <c r="F24" s="16" t="s">
        <v>27</v>
      </c>
      <c r="G24" s="16">
        <v>270000</v>
      </c>
      <c r="H24" s="16" t="s">
        <v>28</v>
      </c>
      <c r="I24" s="16" t="s">
        <v>29</v>
      </c>
      <c r="J24" s="16">
        <v>250000</v>
      </c>
      <c r="K24" s="16" t="s">
        <v>28</v>
      </c>
      <c r="L24" s="16">
        <v>165986</v>
      </c>
      <c r="M24" s="16" t="s">
        <v>27</v>
      </c>
      <c r="N24" s="16">
        <v>94594</v>
      </c>
      <c r="O24" s="16" t="s">
        <v>27</v>
      </c>
      <c r="P24" s="16">
        <v>239856</v>
      </c>
      <c r="Q24" s="16" t="s">
        <v>27</v>
      </c>
      <c r="R24" s="16">
        <v>131599</v>
      </c>
      <c r="S24" s="16" t="s">
        <v>27</v>
      </c>
      <c r="T24" s="16" t="s">
        <v>26</v>
      </c>
      <c r="U24" s="16">
        <v>9685</v>
      </c>
      <c r="V24" s="16" t="s">
        <v>27</v>
      </c>
      <c r="W24" s="36">
        <v>3.67</v>
      </c>
      <c r="X24" s="16" t="s">
        <v>27</v>
      </c>
      <c r="Y24" s="16">
        <v>356</v>
      </c>
      <c r="Z24" s="16" t="s">
        <v>27</v>
      </c>
      <c r="AA24" s="36">
        <v>3.29</v>
      </c>
      <c r="AB24" s="16" t="s">
        <v>27</v>
      </c>
      <c r="AC24" s="16">
        <v>318</v>
      </c>
      <c r="AD24" s="16" t="s">
        <v>27</v>
      </c>
      <c r="AE24" s="16" t="s">
        <v>30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36"/>
      <c r="AX24" s="16"/>
      <c r="AY24" s="16"/>
      <c r="AZ24" s="16"/>
      <c r="BA24" s="16"/>
    </row>
    <row r="25" spans="1:53" ht="16">
      <c r="A25" s="34">
        <v>42924</v>
      </c>
      <c r="B25" s="16" t="s">
        <v>116</v>
      </c>
      <c r="C25" s="16"/>
      <c r="D25" s="16" t="s">
        <v>26</v>
      </c>
      <c r="E25" s="21">
        <v>2290</v>
      </c>
      <c r="F25" s="16" t="s">
        <v>27</v>
      </c>
      <c r="G25" s="16">
        <v>151274</v>
      </c>
      <c r="H25" s="16" t="s">
        <v>27</v>
      </c>
      <c r="I25" s="16" t="s">
        <v>29</v>
      </c>
      <c r="J25" s="16">
        <v>40751</v>
      </c>
      <c r="K25" s="16" t="s">
        <v>27</v>
      </c>
      <c r="L25" s="21">
        <v>38700</v>
      </c>
      <c r="M25" s="16" t="s">
        <v>27</v>
      </c>
      <c r="N25" s="16">
        <v>13500</v>
      </c>
      <c r="O25" s="16" t="s">
        <v>27</v>
      </c>
      <c r="P25" s="16">
        <v>36982</v>
      </c>
      <c r="Q25" s="16" t="s">
        <v>27</v>
      </c>
      <c r="R25" s="16">
        <v>36982</v>
      </c>
      <c r="S25" s="16" t="s">
        <v>27</v>
      </c>
      <c r="T25" s="16"/>
      <c r="U25" s="16">
        <v>7633</v>
      </c>
      <c r="V25" s="16" t="s">
        <v>27</v>
      </c>
      <c r="W25" s="36">
        <v>4</v>
      </c>
      <c r="X25" s="16" t="s">
        <v>27</v>
      </c>
      <c r="Y25" s="16">
        <v>305</v>
      </c>
      <c r="Z25" s="16" t="s">
        <v>27</v>
      </c>
      <c r="AA25" s="36">
        <v>3.3</v>
      </c>
      <c r="AB25" s="16" t="s">
        <v>27</v>
      </c>
      <c r="AC25" s="16">
        <v>252</v>
      </c>
      <c r="AD25" s="16" t="s">
        <v>27</v>
      </c>
      <c r="AE25" s="16" t="s">
        <v>29</v>
      </c>
      <c r="AF25" s="16"/>
      <c r="AG25" s="16"/>
      <c r="AH25" s="21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36"/>
      <c r="AX25" s="16"/>
      <c r="AY25" s="16"/>
      <c r="AZ25" s="16"/>
      <c r="BA25" s="16"/>
    </row>
    <row r="26" spans="1:53" ht="16">
      <c r="A26" s="34">
        <v>42924</v>
      </c>
      <c r="B26" s="16" t="s">
        <v>115</v>
      </c>
      <c r="C26" s="16"/>
      <c r="D26" s="16" t="s">
        <v>105</v>
      </c>
      <c r="E26" s="21">
        <v>1272</v>
      </c>
      <c r="F26" s="16" t="s">
        <v>27</v>
      </c>
      <c r="G26" s="16">
        <v>141244</v>
      </c>
      <c r="H26" s="16" t="s">
        <v>27</v>
      </c>
      <c r="I26" s="16" t="s">
        <v>29</v>
      </c>
      <c r="J26" s="16">
        <v>139618</v>
      </c>
      <c r="K26" s="16" t="s">
        <v>27</v>
      </c>
      <c r="L26" s="21">
        <v>69518</v>
      </c>
      <c r="M26" s="16" t="s">
        <v>27</v>
      </c>
      <c r="N26" s="16">
        <v>27484</v>
      </c>
      <c r="O26" s="16" t="s">
        <v>27</v>
      </c>
      <c r="P26" s="16">
        <v>86496</v>
      </c>
      <c r="Q26" s="16" t="s">
        <v>27</v>
      </c>
      <c r="R26" s="16"/>
      <c r="S26" s="16"/>
      <c r="T26" s="16"/>
      <c r="U26" s="16">
        <v>9515</v>
      </c>
      <c r="V26" s="16" t="s">
        <v>27</v>
      </c>
      <c r="W26" s="36">
        <v>3.63</v>
      </c>
      <c r="X26" s="16" t="s">
        <v>27</v>
      </c>
      <c r="Y26" s="16">
        <v>343</v>
      </c>
      <c r="Z26" s="16" t="s">
        <v>27</v>
      </c>
      <c r="AA26" s="36">
        <v>3.22</v>
      </c>
      <c r="AB26" s="16" t="s">
        <v>27</v>
      </c>
      <c r="AC26" s="16">
        <v>306</v>
      </c>
      <c r="AD26" s="16" t="s">
        <v>27</v>
      </c>
      <c r="AE26" s="16" t="s">
        <v>29</v>
      </c>
      <c r="AF26" s="16"/>
      <c r="AG26" s="16"/>
      <c r="AH26" s="21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36"/>
      <c r="AX26" s="16"/>
      <c r="AY26" s="16"/>
      <c r="AZ26" s="16"/>
      <c r="BA26" s="16"/>
    </row>
    <row r="27" spans="1:53" ht="16">
      <c r="A27" s="39">
        <v>42910</v>
      </c>
      <c r="B27" s="16" t="s">
        <v>117</v>
      </c>
      <c r="C27" s="40" t="s">
        <v>118</v>
      </c>
      <c r="D27" s="16" t="s">
        <v>105</v>
      </c>
      <c r="E27" s="21">
        <v>19981</v>
      </c>
      <c r="F27" s="16" t="s">
        <v>27</v>
      </c>
      <c r="G27" s="16">
        <v>1742660</v>
      </c>
      <c r="H27" s="16" t="s">
        <v>27</v>
      </c>
      <c r="I27" s="16" t="s">
        <v>29</v>
      </c>
      <c r="J27" s="16">
        <v>1282598</v>
      </c>
      <c r="K27" s="16" t="s">
        <v>28</v>
      </c>
      <c r="L27" s="21">
        <v>1254046</v>
      </c>
      <c r="M27" s="41" t="s">
        <v>28</v>
      </c>
      <c r="N27" s="16">
        <v>472847</v>
      </c>
      <c r="O27" s="16" t="s">
        <v>27</v>
      </c>
      <c r="P27" s="16">
        <v>770008</v>
      </c>
      <c r="Q27" s="16" t="s">
        <v>27</v>
      </c>
      <c r="R27" s="16">
        <v>637033</v>
      </c>
      <c r="S27" s="16" t="s">
        <v>27</v>
      </c>
      <c r="T27" s="16" t="s">
        <v>29</v>
      </c>
      <c r="U27" s="16">
        <v>9859</v>
      </c>
      <c r="V27" s="16" t="s">
        <v>27</v>
      </c>
      <c r="W27" s="16">
        <v>4.3099999999999996</v>
      </c>
      <c r="X27" s="41" t="s">
        <v>27</v>
      </c>
      <c r="Y27" s="16">
        <v>425</v>
      </c>
      <c r="Z27" s="41" t="s">
        <v>27</v>
      </c>
      <c r="AA27" s="16">
        <v>3.53</v>
      </c>
      <c r="AB27" s="41" t="s">
        <v>27</v>
      </c>
      <c r="AC27" s="16">
        <v>348</v>
      </c>
      <c r="AD27" s="41" t="s">
        <v>27</v>
      </c>
      <c r="AE27" s="16" t="s">
        <v>26</v>
      </c>
      <c r="AF27" s="16">
        <v>421723</v>
      </c>
      <c r="AG27" s="16" t="s">
        <v>28</v>
      </c>
      <c r="AH27" s="21">
        <v>369444</v>
      </c>
      <c r="AI27" s="16" t="s">
        <v>28</v>
      </c>
      <c r="AJ27" s="16">
        <v>101248</v>
      </c>
      <c r="AK27" s="41" t="s">
        <v>27</v>
      </c>
      <c r="AL27" s="16">
        <v>219598</v>
      </c>
      <c r="AM27" s="41" t="s">
        <v>27</v>
      </c>
      <c r="AN27" s="16">
        <v>135657</v>
      </c>
      <c r="AO27" s="41" t="s">
        <v>27</v>
      </c>
      <c r="AP27" s="16" t="s">
        <v>29</v>
      </c>
      <c r="AQ27" s="16">
        <v>9106</v>
      </c>
      <c r="AR27" s="41" t="s">
        <v>27</v>
      </c>
      <c r="AS27" s="16">
        <v>4.5199999999999996</v>
      </c>
      <c r="AT27" s="41" t="s">
        <v>27</v>
      </c>
      <c r="AU27" s="16">
        <v>412</v>
      </c>
      <c r="AV27" s="41" t="s">
        <v>27</v>
      </c>
      <c r="AW27" s="16">
        <v>3.62</v>
      </c>
      <c r="AX27" s="41" t="s">
        <v>27</v>
      </c>
      <c r="AY27" s="16">
        <v>330</v>
      </c>
      <c r="AZ27" s="41" t="s">
        <v>27</v>
      </c>
      <c r="BA27" s="16" t="s">
        <v>119</v>
      </c>
    </row>
    <row r="28" spans="1:53" ht="16">
      <c r="A28" s="16"/>
      <c r="B28" s="16"/>
      <c r="C28" s="16"/>
      <c r="D28" s="16"/>
      <c r="E28" s="21"/>
      <c r="F28" s="16"/>
      <c r="G28" s="16"/>
      <c r="H28" s="16"/>
      <c r="I28" s="16"/>
      <c r="J28" s="16"/>
      <c r="K28" s="16"/>
      <c r="L28" s="2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6"/>
      <c r="X28" s="16"/>
      <c r="Y28" s="16"/>
      <c r="Z28" s="16"/>
      <c r="AA28" s="36"/>
      <c r="AB28" s="16"/>
      <c r="AC28" s="16"/>
      <c r="AD28" s="16"/>
      <c r="AE28" s="16"/>
      <c r="AF28" s="16"/>
      <c r="AG28" s="16"/>
      <c r="AH28" s="21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36"/>
      <c r="AX28" s="16"/>
      <c r="AY28" s="16"/>
      <c r="AZ28" s="16"/>
      <c r="BA28" s="16"/>
    </row>
    <row r="29" spans="1:53" ht="16">
      <c r="A29" s="16"/>
      <c r="B29" s="16"/>
      <c r="C29" s="16"/>
      <c r="D29" s="16"/>
      <c r="E29" s="21"/>
      <c r="F29" s="16"/>
      <c r="G29" s="16"/>
      <c r="H29" s="16"/>
      <c r="I29" s="16"/>
      <c r="J29" s="16"/>
      <c r="K29" s="16"/>
      <c r="L29" s="21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36"/>
      <c r="X29" s="16"/>
      <c r="Y29" s="16"/>
      <c r="Z29" s="16"/>
      <c r="AA29" s="36"/>
      <c r="AB29" s="16"/>
      <c r="AC29" s="16"/>
      <c r="AD29" s="16"/>
      <c r="AE29" s="16"/>
      <c r="AF29" s="16"/>
      <c r="AG29" s="16"/>
      <c r="AH29" s="21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36"/>
      <c r="AX29" s="16"/>
      <c r="AY29" s="16"/>
      <c r="AZ29" s="16"/>
      <c r="BA29" s="16"/>
    </row>
    <row r="30" spans="1:53" ht="16">
      <c r="A30" s="16"/>
      <c r="B30" s="16"/>
      <c r="C30" s="16"/>
      <c r="D30" s="16"/>
      <c r="E30" s="21"/>
      <c r="F30" s="16"/>
      <c r="G30" s="16"/>
      <c r="H30" s="16"/>
      <c r="I30" s="16"/>
      <c r="J30" s="16"/>
      <c r="K30" s="16"/>
      <c r="L30" s="21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6"/>
      <c r="X30" s="16"/>
      <c r="Y30" s="16"/>
      <c r="Z30" s="16"/>
      <c r="AA30" s="36"/>
      <c r="AB30" s="16"/>
      <c r="AC30" s="16"/>
      <c r="AD30" s="16"/>
      <c r="AE30" s="16"/>
      <c r="AF30" s="16"/>
      <c r="AG30" s="16"/>
      <c r="AH30" s="21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36"/>
      <c r="AX30" s="16"/>
      <c r="AY30" s="16"/>
      <c r="AZ30" s="16"/>
      <c r="BA30" s="16"/>
    </row>
    <row r="31" spans="1:53" ht="16">
      <c r="A31" s="16"/>
      <c r="B31" s="16"/>
      <c r="C31" s="16"/>
      <c r="D31" s="16"/>
      <c r="E31" s="21"/>
      <c r="F31" s="16"/>
      <c r="G31" s="16"/>
      <c r="H31" s="16"/>
      <c r="I31" s="16"/>
      <c r="J31" s="16"/>
      <c r="K31" s="16"/>
      <c r="L31" s="21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6"/>
      <c r="X31" s="16"/>
      <c r="Y31" s="16"/>
      <c r="Z31" s="16"/>
      <c r="AA31" s="36"/>
      <c r="AB31" s="16"/>
      <c r="AC31" s="16"/>
      <c r="AD31" s="16"/>
      <c r="AE31" s="16"/>
      <c r="AF31" s="16"/>
      <c r="AG31" s="16"/>
      <c r="AH31" s="21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36"/>
      <c r="AX31" s="16"/>
      <c r="AY31" s="16"/>
      <c r="AZ31" s="16"/>
      <c r="BA31" s="16"/>
    </row>
    <row r="32" spans="1:53" ht="16">
      <c r="A32" s="16"/>
      <c r="B32" s="16"/>
      <c r="C32" s="16"/>
      <c r="D32" s="16"/>
      <c r="E32" s="21"/>
      <c r="F32" s="16"/>
      <c r="G32" s="16"/>
      <c r="H32" s="16"/>
      <c r="I32" s="16"/>
      <c r="J32" s="16"/>
      <c r="K32" s="16"/>
      <c r="L32" s="21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6"/>
      <c r="X32" s="16"/>
      <c r="Y32" s="16"/>
      <c r="Z32" s="16"/>
      <c r="AA32" s="36"/>
      <c r="AB32" s="16"/>
      <c r="AC32" s="16"/>
      <c r="AD32" s="16"/>
      <c r="AE32" s="16"/>
      <c r="AF32" s="16"/>
      <c r="AG32" s="16"/>
      <c r="AH32" s="21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36"/>
      <c r="AX32" s="16"/>
      <c r="AY32" s="16"/>
      <c r="AZ32" s="16"/>
      <c r="BA32" s="16"/>
    </row>
    <row r="33" spans="1:53" ht="16">
      <c r="A33" s="16"/>
      <c r="B33" s="16"/>
      <c r="C33" s="16"/>
      <c r="D33" s="16"/>
      <c r="E33" s="21"/>
      <c r="F33" s="16"/>
      <c r="G33" s="16"/>
      <c r="H33" s="16"/>
      <c r="I33" s="16"/>
      <c r="J33" s="16"/>
      <c r="K33" s="16"/>
      <c r="L33" s="21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6"/>
      <c r="X33" s="16"/>
      <c r="Y33" s="16"/>
      <c r="Z33" s="16"/>
      <c r="AA33" s="36"/>
      <c r="AB33" s="16"/>
      <c r="AC33" s="16"/>
      <c r="AD33" s="16"/>
      <c r="AE33" s="16"/>
      <c r="AF33" s="16"/>
      <c r="AG33" s="16"/>
      <c r="AH33" s="21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36"/>
      <c r="AX33" s="16"/>
      <c r="AY33" s="16"/>
      <c r="AZ33" s="16"/>
      <c r="BA33" s="16"/>
    </row>
    <row r="34" spans="1:53" ht="16">
      <c r="A34" s="16"/>
      <c r="B34" s="16"/>
      <c r="C34" s="16"/>
      <c r="D34" s="16"/>
      <c r="E34" s="21"/>
      <c r="F34" s="16"/>
      <c r="G34" s="16"/>
      <c r="H34" s="16"/>
      <c r="I34" s="16"/>
      <c r="J34" s="16"/>
      <c r="K34" s="16"/>
      <c r="L34" s="21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6"/>
      <c r="X34" s="16"/>
      <c r="Y34" s="16"/>
      <c r="Z34" s="16"/>
      <c r="AA34" s="36"/>
      <c r="AB34" s="16"/>
      <c r="AC34" s="16"/>
      <c r="AD34" s="16"/>
      <c r="AE34" s="16"/>
      <c r="AF34" s="16"/>
      <c r="AG34" s="16"/>
      <c r="AH34" s="21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36"/>
      <c r="AX34" s="16"/>
      <c r="AY34" s="16"/>
      <c r="AZ34" s="16"/>
      <c r="BA34" s="16"/>
    </row>
    <row r="35" spans="1:53" ht="16">
      <c r="A35" s="16"/>
      <c r="B35" s="16"/>
      <c r="C35" s="16"/>
      <c r="D35" s="16"/>
      <c r="E35" s="21"/>
      <c r="F35" s="16"/>
      <c r="G35" s="16"/>
      <c r="H35" s="16"/>
      <c r="I35" s="16"/>
      <c r="J35" s="16"/>
      <c r="K35" s="16"/>
      <c r="L35" s="2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36"/>
      <c r="X35" s="16"/>
      <c r="Y35" s="16"/>
      <c r="Z35" s="16"/>
      <c r="AA35" s="36"/>
      <c r="AB35" s="16"/>
      <c r="AC35" s="16"/>
      <c r="AD35" s="16"/>
      <c r="AE35" s="16"/>
      <c r="AF35" s="16"/>
      <c r="AG35" s="16"/>
      <c r="AH35" s="21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36"/>
      <c r="AX35" s="16"/>
      <c r="AY35" s="16"/>
      <c r="AZ35" s="16"/>
      <c r="BA35" s="16"/>
    </row>
    <row r="36" spans="1:53" ht="16">
      <c r="A36" s="16"/>
      <c r="B36" s="16"/>
      <c r="C36" s="16"/>
      <c r="D36" s="16"/>
      <c r="E36" s="21"/>
      <c r="F36" s="16"/>
      <c r="G36" s="16"/>
      <c r="H36" s="16"/>
      <c r="I36" s="16"/>
      <c r="J36" s="16"/>
      <c r="K36" s="16"/>
      <c r="L36" s="21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36"/>
      <c r="X36" s="16"/>
      <c r="Y36" s="16"/>
      <c r="Z36" s="16"/>
      <c r="AA36" s="36"/>
      <c r="AB36" s="16"/>
      <c r="AC36" s="16"/>
      <c r="AD36" s="16"/>
      <c r="AE36" s="16"/>
      <c r="AF36" s="16"/>
      <c r="AG36" s="16"/>
      <c r="AH36" s="21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36"/>
      <c r="AX36" s="16"/>
      <c r="AY36" s="16"/>
      <c r="AZ36" s="16"/>
      <c r="BA36" s="16"/>
    </row>
    <row r="37" spans="1:53" ht="16">
      <c r="A37" s="16"/>
      <c r="B37" s="16"/>
      <c r="C37" s="16"/>
      <c r="D37" s="16"/>
      <c r="E37" s="21"/>
      <c r="F37" s="16"/>
      <c r="G37" s="16"/>
      <c r="H37" s="16"/>
      <c r="I37" s="16"/>
      <c r="J37" s="16"/>
      <c r="K37" s="16"/>
      <c r="L37" s="21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6"/>
      <c r="X37" s="16"/>
      <c r="Y37" s="16"/>
      <c r="Z37" s="16"/>
      <c r="AA37" s="36"/>
      <c r="AB37" s="16"/>
      <c r="AC37" s="16"/>
      <c r="AD37" s="16"/>
      <c r="AE37" s="16"/>
      <c r="AF37" s="16"/>
      <c r="AG37" s="16"/>
      <c r="AH37" s="21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36"/>
      <c r="AX37" s="16"/>
      <c r="AY37" s="16"/>
      <c r="AZ37" s="16"/>
      <c r="BA37" s="16"/>
    </row>
    <row r="38" spans="1:53" ht="16">
      <c r="A38" s="16"/>
      <c r="B38" s="16"/>
      <c r="C38" s="16"/>
      <c r="D38" s="16"/>
      <c r="E38" s="21"/>
      <c r="F38" s="16"/>
      <c r="G38" s="16"/>
      <c r="H38" s="16"/>
      <c r="I38" s="16"/>
      <c r="J38" s="16"/>
      <c r="K38" s="16"/>
      <c r="L38" s="21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36"/>
      <c r="X38" s="16"/>
      <c r="Y38" s="16"/>
      <c r="Z38" s="16"/>
      <c r="AA38" s="36"/>
      <c r="AB38" s="16"/>
      <c r="AC38" s="16"/>
      <c r="AD38" s="16"/>
      <c r="AE38" s="16"/>
      <c r="AF38" s="16"/>
      <c r="AG38" s="16"/>
      <c r="AH38" s="21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36"/>
      <c r="AX38" s="16"/>
      <c r="AY38" s="16"/>
      <c r="AZ38" s="16"/>
      <c r="BA38" s="16"/>
    </row>
    <row r="39" spans="1:53" ht="16">
      <c r="A39" s="16"/>
      <c r="B39" s="16"/>
      <c r="C39" s="16"/>
      <c r="D39" s="16"/>
      <c r="E39" s="21"/>
      <c r="F39" s="16"/>
      <c r="G39" s="16"/>
      <c r="H39" s="16"/>
      <c r="I39" s="16"/>
      <c r="J39" s="16"/>
      <c r="K39" s="16"/>
      <c r="L39" s="21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36"/>
      <c r="X39" s="16"/>
      <c r="Y39" s="16"/>
      <c r="Z39" s="16"/>
      <c r="AA39" s="36"/>
      <c r="AB39" s="16"/>
      <c r="AC39" s="16"/>
      <c r="AD39" s="16"/>
      <c r="AE39" s="16"/>
      <c r="AF39" s="16"/>
      <c r="AG39" s="16"/>
      <c r="AH39" s="21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36"/>
      <c r="AX39" s="16"/>
      <c r="AY39" s="16"/>
      <c r="AZ39" s="16"/>
      <c r="BA39" s="16"/>
    </row>
    <row r="40" spans="1:53" ht="16">
      <c r="A40" s="16"/>
      <c r="B40" s="16"/>
      <c r="C40" s="16"/>
      <c r="D40" s="16"/>
      <c r="E40" s="21"/>
      <c r="F40" s="16"/>
      <c r="G40" s="16"/>
      <c r="H40" s="16"/>
      <c r="I40" s="16"/>
      <c r="J40" s="16"/>
      <c r="K40" s="16"/>
      <c r="L40" s="21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6"/>
      <c r="X40" s="16"/>
      <c r="Y40" s="16"/>
      <c r="Z40" s="16"/>
      <c r="AA40" s="36"/>
      <c r="AB40" s="16"/>
      <c r="AC40" s="16"/>
      <c r="AD40" s="16"/>
      <c r="AE40" s="16"/>
      <c r="AF40" s="16"/>
      <c r="AG40" s="16"/>
      <c r="AH40" s="21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36"/>
      <c r="AX40" s="16"/>
      <c r="AY40" s="16"/>
      <c r="AZ40" s="16"/>
      <c r="BA40" s="16"/>
    </row>
    <row r="41" spans="1:53" ht="16">
      <c r="A41" s="16"/>
      <c r="B41" s="16"/>
      <c r="C41" s="16"/>
      <c r="D41" s="16"/>
      <c r="E41" s="21"/>
      <c r="F41" s="16"/>
      <c r="G41" s="16"/>
      <c r="H41" s="16"/>
      <c r="I41" s="16"/>
      <c r="J41" s="16"/>
      <c r="K41" s="16"/>
      <c r="L41" s="21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36"/>
      <c r="X41" s="16"/>
      <c r="Y41" s="16"/>
      <c r="Z41" s="16"/>
      <c r="AA41" s="36"/>
      <c r="AB41" s="16"/>
      <c r="AC41" s="16"/>
      <c r="AD41" s="16"/>
      <c r="AE41" s="16"/>
      <c r="AF41" s="16"/>
      <c r="AG41" s="16"/>
      <c r="AH41" s="21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36"/>
      <c r="AX41" s="16"/>
      <c r="AY41" s="16"/>
      <c r="AZ41" s="16"/>
      <c r="BA41" s="16"/>
    </row>
    <row r="42" spans="1:53" ht="16">
      <c r="A42" s="16"/>
      <c r="B42" s="16"/>
      <c r="C42" s="16"/>
      <c r="D42" s="16"/>
      <c r="E42" s="21"/>
      <c r="F42" s="16"/>
      <c r="G42" s="16"/>
      <c r="H42" s="16"/>
      <c r="I42" s="16"/>
      <c r="J42" s="16"/>
      <c r="K42" s="16"/>
      <c r="L42" s="21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36"/>
      <c r="X42" s="16"/>
      <c r="Y42" s="16"/>
      <c r="Z42" s="16"/>
      <c r="AA42" s="36"/>
      <c r="AB42" s="16"/>
      <c r="AC42" s="16"/>
      <c r="AD42" s="16"/>
      <c r="AE42" s="16"/>
      <c r="AF42" s="16"/>
      <c r="AG42" s="16"/>
      <c r="AH42" s="21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36"/>
      <c r="AX42" s="16"/>
      <c r="AY42" s="16"/>
      <c r="AZ42" s="16"/>
      <c r="BA42" s="16"/>
    </row>
    <row r="43" spans="1:53" ht="16">
      <c r="A43" s="16"/>
      <c r="B43" s="16"/>
      <c r="C43" s="16"/>
      <c r="D43" s="16"/>
      <c r="E43" s="21"/>
      <c r="F43" s="16"/>
      <c r="G43" s="16"/>
      <c r="H43" s="16"/>
      <c r="I43" s="16"/>
      <c r="J43" s="16"/>
      <c r="K43" s="16"/>
      <c r="L43" s="21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36"/>
      <c r="X43" s="16"/>
      <c r="Y43" s="16"/>
      <c r="Z43" s="16"/>
      <c r="AA43" s="36"/>
      <c r="AB43" s="16"/>
      <c r="AC43" s="16"/>
      <c r="AD43" s="16"/>
      <c r="AE43" s="16"/>
      <c r="AF43" s="16"/>
      <c r="AG43" s="16"/>
      <c r="AH43" s="21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36"/>
      <c r="AX43" s="16"/>
      <c r="AY43" s="16"/>
      <c r="AZ43" s="16"/>
      <c r="BA43" s="16"/>
    </row>
    <row r="44" spans="1:53" ht="16">
      <c r="A44" s="16"/>
      <c r="B44" s="16"/>
      <c r="C44" s="16"/>
      <c r="D44" s="16"/>
      <c r="E44" s="21"/>
      <c r="F44" s="16"/>
      <c r="G44" s="16"/>
      <c r="H44" s="16"/>
      <c r="I44" s="16"/>
      <c r="J44" s="16"/>
      <c r="K44" s="16"/>
      <c r="L44" s="21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36"/>
      <c r="X44" s="16"/>
      <c r="Y44" s="16"/>
      <c r="Z44" s="16"/>
      <c r="AA44" s="36"/>
      <c r="AB44" s="16"/>
      <c r="AC44" s="16"/>
      <c r="AD44" s="16"/>
      <c r="AE44" s="16"/>
      <c r="AF44" s="16"/>
      <c r="AG44" s="16"/>
      <c r="AH44" s="21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36"/>
      <c r="AX44" s="16"/>
      <c r="AY44" s="16"/>
      <c r="AZ44" s="16"/>
      <c r="BA44" s="16"/>
    </row>
    <row r="45" spans="1:53" ht="16">
      <c r="A45" s="16"/>
      <c r="B45" s="16"/>
      <c r="C45" s="16"/>
      <c r="D45" s="16"/>
      <c r="E45" s="21"/>
      <c r="F45" s="16"/>
      <c r="G45" s="16"/>
      <c r="H45" s="16"/>
      <c r="I45" s="16"/>
      <c r="J45" s="16"/>
      <c r="K45" s="16"/>
      <c r="L45" s="21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36"/>
      <c r="X45" s="16"/>
      <c r="Y45" s="16"/>
      <c r="Z45" s="16"/>
      <c r="AA45" s="36"/>
      <c r="AB45" s="16"/>
      <c r="AC45" s="16"/>
      <c r="AD45" s="16"/>
      <c r="AE45" s="16"/>
      <c r="AF45" s="16"/>
      <c r="AG45" s="16"/>
      <c r="AH45" s="21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36"/>
      <c r="AX45" s="16"/>
      <c r="AY45" s="16"/>
      <c r="AZ45" s="16"/>
      <c r="BA45" s="16"/>
    </row>
    <row r="46" spans="1:53" ht="16">
      <c r="A46" s="16"/>
      <c r="B46" s="16"/>
      <c r="C46" s="16"/>
      <c r="D46" s="16"/>
      <c r="E46" s="21"/>
      <c r="F46" s="16"/>
      <c r="G46" s="16"/>
      <c r="H46" s="16"/>
      <c r="I46" s="16"/>
      <c r="J46" s="16"/>
      <c r="K46" s="16"/>
      <c r="L46" s="21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6"/>
      <c r="X46" s="16"/>
      <c r="Y46" s="16"/>
      <c r="Z46" s="16"/>
      <c r="AA46" s="36"/>
      <c r="AB46" s="16"/>
      <c r="AC46" s="16"/>
      <c r="AD46" s="16"/>
      <c r="AE46" s="16"/>
      <c r="AF46" s="16"/>
      <c r="AG46" s="16"/>
      <c r="AH46" s="21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36"/>
      <c r="AX46" s="16"/>
      <c r="AY46" s="16"/>
      <c r="AZ46" s="16"/>
      <c r="BA46" s="16"/>
    </row>
    <row r="47" spans="1:53" ht="16">
      <c r="A47" s="16"/>
      <c r="B47" s="16"/>
      <c r="C47" s="16"/>
      <c r="D47" s="16"/>
      <c r="E47" s="21"/>
      <c r="F47" s="16"/>
      <c r="G47" s="16"/>
      <c r="H47" s="16"/>
      <c r="I47" s="16"/>
      <c r="J47" s="16"/>
      <c r="K47" s="16"/>
      <c r="L47" s="21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36"/>
      <c r="X47" s="16"/>
      <c r="Y47" s="16"/>
      <c r="Z47" s="16"/>
      <c r="AA47" s="36"/>
      <c r="AB47" s="16"/>
      <c r="AC47" s="16"/>
      <c r="AD47" s="16"/>
      <c r="AE47" s="16"/>
      <c r="AF47" s="16"/>
      <c r="AG47" s="16"/>
      <c r="AH47" s="21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36"/>
      <c r="AX47" s="16"/>
      <c r="AY47" s="16"/>
      <c r="AZ47" s="16"/>
      <c r="BA47" s="16"/>
    </row>
    <row r="48" spans="1:53" ht="16">
      <c r="A48" s="16"/>
      <c r="B48" s="16"/>
      <c r="C48" s="16"/>
      <c r="D48" s="16"/>
      <c r="E48" s="21"/>
      <c r="F48" s="16"/>
      <c r="G48" s="16"/>
      <c r="H48" s="16"/>
      <c r="I48" s="16"/>
      <c r="J48" s="16"/>
      <c r="K48" s="16"/>
      <c r="L48" s="21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36"/>
      <c r="X48" s="16"/>
      <c r="Y48" s="16"/>
      <c r="Z48" s="16"/>
      <c r="AA48" s="36"/>
      <c r="AB48" s="16"/>
      <c r="AC48" s="16"/>
      <c r="AD48" s="16"/>
      <c r="AE48" s="16"/>
      <c r="AF48" s="16"/>
      <c r="AG48" s="16"/>
      <c r="AH48" s="21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36"/>
      <c r="AX48" s="16"/>
      <c r="AY48" s="16"/>
      <c r="AZ48" s="16"/>
      <c r="BA48" s="16"/>
    </row>
    <row r="49" spans="1:53" ht="16">
      <c r="A49" s="16"/>
      <c r="B49" s="16"/>
      <c r="C49" s="16"/>
      <c r="D49" s="16"/>
      <c r="E49" s="21"/>
      <c r="F49" s="16"/>
      <c r="G49" s="16"/>
      <c r="H49" s="16"/>
      <c r="I49" s="16"/>
      <c r="J49" s="16"/>
      <c r="K49" s="16"/>
      <c r="L49" s="21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36"/>
      <c r="X49" s="16"/>
      <c r="Y49" s="16"/>
      <c r="Z49" s="16"/>
      <c r="AA49" s="36"/>
      <c r="AB49" s="16"/>
      <c r="AC49" s="16"/>
      <c r="AD49" s="16"/>
      <c r="AE49" s="16"/>
      <c r="AF49" s="16"/>
      <c r="AG49" s="16"/>
      <c r="AH49" s="21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36"/>
      <c r="AX49" s="16"/>
      <c r="AY49" s="16"/>
      <c r="AZ49" s="16"/>
      <c r="BA49" s="16"/>
    </row>
    <row r="50" spans="1:53" ht="16">
      <c r="A50" s="16"/>
      <c r="B50" s="16"/>
      <c r="C50" s="16"/>
      <c r="D50" s="16"/>
      <c r="E50" s="21"/>
      <c r="F50" s="16"/>
      <c r="G50" s="16"/>
      <c r="H50" s="16"/>
      <c r="I50" s="16"/>
      <c r="J50" s="16"/>
      <c r="K50" s="16"/>
      <c r="L50" s="21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36"/>
      <c r="X50" s="16"/>
      <c r="Y50" s="16"/>
      <c r="Z50" s="16"/>
      <c r="AA50" s="36"/>
      <c r="AB50" s="16"/>
      <c r="AC50" s="16"/>
      <c r="AD50" s="16"/>
      <c r="AE50" s="16"/>
      <c r="AF50" s="16"/>
      <c r="AG50" s="16"/>
      <c r="AH50" s="21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36"/>
      <c r="AX50" s="16"/>
      <c r="AY50" s="16"/>
      <c r="AZ50" s="16"/>
      <c r="BA50" s="16"/>
    </row>
    <row r="51" spans="1:53" ht="16">
      <c r="A51" s="16"/>
      <c r="B51" s="16"/>
      <c r="C51" s="16"/>
      <c r="D51" s="16"/>
      <c r="E51" s="21"/>
      <c r="F51" s="16"/>
      <c r="G51" s="16"/>
      <c r="H51" s="16"/>
      <c r="I51" s="16"/>
      <c r="J51" s="16"/>
      <c r="K51" s="16"/>
      <c r="L51" s="21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36"/>
      <c r="X51" s="16"/>
      <c r="Y51" s="16"/>
      <c r="Z51" s="16"/>
      <c r="AA51" s="36"/>
      <c r="AB51" s="16"/>
      <c r="AC51" s="16"/>
      <c r="AD51" s="16"/>
      <c r="AE51" s="16"/>
      <c r="AF51" s="16"/>
      <c r="AG51" s="16"/>
      <c r="AH51" s="21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36"/>
      <c r="AX51" s="16"/>
      <c r="AY51" s="16"/>
      <c r="AZ51" s="16"/>
      <c r="BA51" s="16"/>
    </row>
    <row r="52" spans="1:53" ht="16">
      <c r="A52" s="16"/>
      <c r="B52" s="16"/>
      <c r="C52" s="16"/>
      <c r="D52" s="16"/>
      <c r="E52" s="21"/>
      <c r="F52" s="16"/>
      <c r="G52" s="16"/>
      <c r="H52" s="16"/>
      <c r="I52" s="16"/>
      <c r="J52" s="16"/>
      <c r="K52" s="16"/>
      <c r="L52" s="21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6"/>
      <c r="X52" s="16"/>
      <c r="Y52" s="16"/>
      <c r="Z52" s="16"/>
      <c r="AA52" s="36"/>
      <c r="AB52" s="16"/>
      <c r="AC52" s="16"/>
      <c r="AD52" s="16"/>
      <c r="AE52" s="16"/>
      <c r="AF52" s="16"/>
      <c r="AG52" s="16"/>
      <c r="AH52" s="21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36"/>
      <c r="AX52" s="16"/>
      <c r="AY52" s="16"/>
      <c r="AZ52" s="16"/>
      <c r="BA52" s="16"/>
    </row>
    <row r="53" spans="1:53" ht="16">
      <c r="A53" s="16"/>
      <c r="B53" s="16"/>
      <c r="C53" s="16"/>
      <c r="D53" s="16"/>
      <c r="E53" s="21"/>
      <c r="F53" s="16"/>
      <c r="G53" s="16"/>
      <c r="H53" s="16"/>
      <c r="I53" s="16"/>
      <c r="J53" s="16"/>
      <c r="K53" s="16"/>
      <c r="L53" s="21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36"/>
      <c r="X53" s="16"/>
      <c r="Y53" s="16"/>
      <c r="Z53" s="16"/>
      <c r="AA53" s="36"/>
      <c r="AB53" s="16"/>
      <c r="AC53" s="16"/>
      <c r="AD53" s="16"/>
      <c r="AE53" s="16"/>
      <c r="AF53" s="16"/>
      <c r="AG53" s="16"/>
      <c r="AH53" s="21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36"/>
      <c r="AX53" s="16"/>
      <c r="AY53" s="16"/>
      <c r="AZ53" s="16"/>
      <c r="BA53" s="16"/>
    </row>
    <row r="54" spans="1:53" ht="16">
      <c r="A54" s="16"/>
      <c r="B54" s="16"/>
      <c r="C54" s="16"/>
      <c r="D54" s="16"/>
      <c r="E54" s="21"/>
      <c r="F54" s="16"/>
      <c r="G54" s="16"/>
      <c r="H54" s="16"/>
      <c r="I54" s="16"/>
      <c r="J54" s="16"/>
      <c r="K54" s="16"/>
      <c r="L54" s="21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36"/>
      <c r="X54" s="16"/>
      <c r="Y54" s="16"/>
      <c r="Z54" s="16"/>
      <c r="AA54" s="36"/>
      <c r="AB54" s="16"/>
      <c r="AC54" s="16"/>
      <c r="AD54" s="16"/>
      <c r="AE54" s="16"/>
      <c r="AF54" s="16"/>
      <c r="AG54" s="16"/>
      <c r="AH54" s="21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36"/>
      <c r="AX54" s="16"/>
      <c r="AY54" s="16"/>
      <c r="AZ54" s="16"/>
      <c r="BA54" s="16"/>
    </row>
    <row r="55" spans="1:53" ht="16">
      <c r="A55" s="16"/>
      <c r="B55" s="16"/>
      <c r="C55" s="16"/>
      <c r="D55" s="16"/>
      <c r="E55" s="21"/>
      <c r="F55" s="16"/>
      <c r="G55" s="16"/>
      <c r="H55" s="16"/>
      <c r="I55" s="16"/>
      <c r="J55" s="16"/>
      <c r="K55" s="16"/>
      <c r="L55" s="21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36"/>
      <c r="X55" s="16"/>
      <c r="Y55" s="16"/>
      <c r="Z55" s="16"/>
      <c r="AA55" s="36"/>
      <c r="AB55" s="16"/>
      <c r="AC55" s="16"/>
      <c r="AD55" s="16"/>
      <c r="AE55" s="16"/>
      <c r="AF55" s="16"/>
      <c r="AG55" s="16"/>
      <c r="AH55" s="21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36"/>
      <c r="AX55" s="16"/>
      <c r="AY55" s="16"/>
      <c r="AZ55" s="16"/>
      <c r="BA55" s="16"/>
    </row>
    <row r="56" spans="1:53" ht="16">
      <c r="A56" s="16"/>
      <c r="B56" s="16"/>
      <c r="C56" s="16"/>
      <c r="D56" s="16"/>
      <c r="E56" s="21"/>
      <c r="F56" s="16"/>
      <c r="G56" s="16"/>
      <c r="H56" s="16"/>
      <c r="I56" s="16"/>
      <c r="J56" s="16"/>
      <c r="K56" s="16"/>
      <c r="L56" s="21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36"/>
      <c r="X56" s="16"/>
      <c r="Y56" s="16"/>
      <c r="Z56" s="16"/>
      <c r="AA56" s="36"/>
      <c r="AB56" s="16"/>
      <c r="AC56" s="16"/>
      <c r="AD56" s="16"/>
      <c r="AE56" s="16"/>
      <c r="AF56" s="16"/>
      <c r="AG56" s="16"/>
      <c r="AH56" s="21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36"/>
      <c r="AX56" s="16"/>
      <c r="AY56" s="16"/>
      <c r="AZ56" s="16"/>
      <c r="BA56" s="16"/>
    </row>
    <row r="57" spans="1:53" ht="16">
      <c r="A57" s="16"/>
      <c r="B57" s="16"/>
      <c r="C57" s="16"/>
      <c r="D57" s="16"/>
      <c r="E57" s="21"/>
      <c r="F57" s="16"/>
      <c r="G57" s="16"/>
      <c r="H57" s="16"/>
      <c r="I57" s="16"/>
      <c r="J57" s="16"/>
      <c r="K57" s="16"/>
      <c r="L57" s="21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36"/>
      <c r="X57" s="16"/>
      <c r="Y57" s="16"/>
      <c r="Z57" s="16"/>
      <c r="AA57" s="36"/>
      <c r="AB57" s="16"/>
      <c r="AC57" s="16"/>
      <c r="AD57" s="16"/>
      <c r="AE57" s="16"/>
      <c r="AF57" s="16"/>
      <c r="AG57" s="16"/>
      <c r="AH57" s="21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36"/>
      <c r="AX57" s="16"/>
      <c r="AY57" s="16"/>
      <c r="AZ57" s="16"/>
      <c r="BA57" s="16"/>
    </row>
    <row r="58" spans="1:53" ht="16">
      <c r="A58" s="16"/>
      <c r="B58" s="16"/>
      <c r="C58" s="16"/>
      <c r="D58" s="16"/>
      <c r="E58" s="21"/>
      <c r="F58" s="16"/>
      <c r="G58" s="16"/>
      <c r="H58" s="16"/>
      <c r="I58" s="16"/>
      <c r="J58" s="16"/>
      <c r="K58" s="16"/>
      <c r="L58" s="21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6"/>
      <c r="X58" s="16"/>
      <c r="Y58" s="16"/>
      <c r="Z58" s="16"/>
      <c r="AA58" s="36"/>
      <c r="AB58" s="16"/>
      <c r="AC58" s="16"/>
      <c r="AD58" s="16"/>
      <c r="AE58" s="16"/>
      <c r="AF58" s="16"/>
      <c r="AG58" s="16"/>
      <c r="AH58" s="21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36"/>
      <c r="AX58" s="16"/>
      <c r="AY58" s="16"/>
      <c r="AZ58" s="16"/>
      <c r="BA58" s="16"/>
    </row>
    <row r="59" spans="1:53" ht="16">
      <c r="A59" s="16"/>
      <c r="B59" s="16"/>
      <c r="C59" s="16"/>
      <c r="D59" s="16"/>
      <c r="E59" s="21"/>
      <c r="F59" s="16"/>
      <c r="G59" s="16"/>
      <c r="H59" s="16"/>
      <c r="I59" s="16"/>
      <c r="J59" s="16"/>
      <c r="K59" s="16"/>
      <c r="L59" s="21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36"/>
      <c r="X59" s="16"/>
      <c r="Y59" s="16"/>
      <c r="Z59" s="16"/>
      <c r="AA59" s="36"/>
      <c r="AB59" s="16"/>
      <c r="AC59" s="16"/>
      <c r="AD59" s="16"/>
      <c r="AE59" s="16"/>
      <c r="AF59" s="16"/>
      <c r="AG59" s="16"/>
      <c r="AH59" s="21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36"/>
      <c r="AX59" s="16"/>
      <c r="AY59" s="16"/>
      <c r="AZ59" s="16"/>
      <c r="BA59" s="16"/>
    </row>
    <row r="60" spans="1:53" ht="16">
      <c r="A60" s="16"/>
      <c r="B60" s="16"/>
      <c r="C60" s="16"/>
      <c r="D60" s="16"/>
      <c r="E60" s="21"/>
      <c r="F60" s="16"/>
      <c r="G60" s="16"/>
      <c r="H60" s="16"/>
      <c r="I60" s="16"/>
      <c r="J60" s="16"/>
      <c r="K60" s="16"/>
      <c r="L60" s="21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36"/>
      <c r="X60" s="16"/>
      <c r="Y60" s="16"/>
      <c r="Z60" s="16"/>
      <c r="AA60" s="36"/>
      <c r="AB60" s="16"/>
      <c r="AC60" s="16"/>
      <c r="AD60" s="16"/>
      <c r="AE60" s="16"/>
      <c r="AF60" s="16"/>
      <c r="AG60" s="16"/>
      <c r="AH60" s="21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36"/>
      <c r="AX60" s="16"/>
      <c r="AY60" s="16"/>
      <c r="AZ60" s="16"/>
      <c r="BA60" s="16"/>
    </row>
    <row r="61" spans="1:53" ht="16">
      <c r="A61" s="16"/>
      <c r="B61" s="16"/>
      <c r="C61" s="16"/>
      <c r="D61" s="16"/>
      <c r="E61" s="21"/>
      <c r="F61" s="16"/>
      <c r="G61" s="16"/>
      <c r="H61" s="16"/>
      <c r="I61" s="16"/>
      <c r="J61" s="16"/>
      <c r="K61" s="16"/>
      <c r="L61" s="21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36"/>
      <c r="X61" s="16"/>
      <c r="Y61" s="16"/>
      <c r="Z61" s="16"/>
      <c r="AA61" s="36"/>
      <c r="AB61" s="16"/>
      <c r="AC61" s="16"/>
      <c r="AD61" s="16"/>
      <c r="AE61" s="16"/>
      <c r="AF61" s="16"/>
      <c r="AG61" s="16"/>
      <c r="AH61" s="21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36"/>
      <c r="AX61" s="16"/>
      <c r="AY61" s="16"/>
      <c r="AZ61" s="16"/>
      <c r="BA61" s="16"/>
    </row>
    <row r="62" spans="1:53" ht="16">
      <c r="A62" s="16"/>
      <c r="B62" s="16"/>
      <c r="C62" s="16"/>
      <c r="D62" s="16"/>
      <c r="E62" s="21"/>
      <c r="F62" s="16"/>
      <c r="G62" s="16"/>
      <c r="H62" s="16"/>
      <c r="I62" s="16"/>
      <c r="J62" s="16"/>
      <c r="K62" s="16"/>
      <c r="L62" s="21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36"/>
      <c r="X62" s="16"/>
      <c r="Y62" s="16"/>
      <c r="Z62" s="16"/>
      <c r="AA62" s="36"/>
      <c r="AB62" s="16"/>
      <c r="AC62" s="16"/>
      <c r="AD62" s="16"/>
      <c r="AE62" s="16"/>
      <c r="AF62" s="16"/>
      <c r="AG62" s="16"/>
      <c r="AH62" s="21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36"/>
      <c r="AX62" s="16"/>
      <c r="AY62" s="16"/>
      <c r="AZ62" s="16"/>
      <c r="BA62" s="16"/>
    </row>
    <row r="63" spans="1:53" ht="16">
      <c r="A63" s="16"/>
      <c r="B63" s="16"/>
      <c r="C63" s="16"/>
      <c r="D63" s="16"/>
      <c r="E63" s="21"/>
      <c r="F63" s="16"/>
      <c r="G63" s="16"/>
      <c r="H63" s="16"/>
      <c r="I63" s="16"/>
      <c r="J63" s="16"/>
      <c r="K63" s="16"/>
      <c r="L63" s="21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36"/>
      <c r="X63" s="16"/>
      <c r="Y63" s="16"/>
      <c r="Z63" s="16"/>
      <c r="AA63" s="36"/>
      <c r="AB63" s="16"/>
      <c r="AC63" s="16"/>
      <c r="AD63" s="16"/>
      <c r="AE63" s="16"/>
      <c r="AF63" s="16"/>
      <c r="AG63" s="16"/>
      <c r="AH63" s="21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36"/>
      <c r="AX63" s="16"/>
      <c r="AY63" s="16"/>
      <c r="AZ63" s="16"/>
      <c r="BA63" s="16"/>
    </row>
    <row r="64" spans="1:53" ht="16">
      <c r="A64" s="16"/>
      <c r="B64" s="16"/>
      <c r="C64" s="16"/>
      <c r="D64" s="16"/>
      <c r="E64" s="21"/>
      <c r="F64" s="16"/>
      <c r="G64" s="16"/>
      <c r="H64" s="16"/>
      <c r="I64" s="16"/>
      <c r="J64" s="16"/>
      <c r="K64" s="16"/>
      <c r="L64" s="21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6"/>
      <c r="X64" s="16"/>
      <c r="Y64" s="16"/>
      <c r="Z64" s="16"/>
      <c r="AA64" s="36"/>
      <c r="AB64" s="16"/>
      <c r="AC64" s="16"/>
      <c r="AD64" s="16"/>
      <c r="AE64" s="16"/>
      <c r="AF64" s="16"/>
      <c r="AG64" s="16"/>
      <c r="AH64" s="21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36"/>
      <c r="AX64" s="16"/>
      <c r="AY64" s="16"/>
      <c r="AZ64" s="16"/>
      <c r="BA64" s="16"/>
    </row>
    <row r="65" spans="1:53" ht="16">
      <c r="A65" s="16"/>
      <c r="B65" s="16"/>
      <c r="C65" s="16"/>
      <c r="D65" s="16"/>
      <c r="E65" s="21"/>
      <c r="F65" s="16"/>
      <c r="G65" s="16"/>
      <c r="H65" s="16"/>
      <c r="I65" s="16"/>
      <c r="J65" s="16"/>
      <c r="K65" s="16"/>
      <c r="L65" s="21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36"/>
      <c r="X65" s="16"/>
      <c r="Y65" s="16"/>
      <c r="Z65" s="16"/>
      <c r="AA65" s="36"/>
      <c r="AB65" s="16"/>
      <c r="AC65" s="16"/>
      <c r="AD65" s="16"/>
      <c r="AE65" s="16"/>
      <c r="AF65" s="16"/>
      <c r="AG65" s="16"/>
      <c r="AH65" s="21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36"/>
      <c r="AX65" s="16"/>
      <c r="AY65" s="16"/>
      <c r="AZ65" s="16"/>
      <c r="BA65" s="16"/>
    </row>
    <row r="66" spans="1:53" ht="16">
      <c r="A66" s="16"/>
      <c r="B66" s="16"/>
      <c r="C66" s="16"/>
      <c r="D66" s="16"/>
      <c r="E66" s="21"/>
      <c r="F66" s="16"/>
      <c r="G66" s="16"/>
      <c r="H66" s="16"/>
      <c r="I66" s="16"/>
      <c r="J66" s="16"/>
      <c r="K66" s="16"/>
      <c r="L66" s="21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36"/>
      <c r="X66" s="16"/>
      <c r="Y66" s="16"/>
      <c r="Z66" s="16"/>
      <c r="AA66" s="36"/>
      <c r="AB66" s="16"/>
      <c r="AC66" s="16"/>
      <c r="AD66" s="16"/>
      <c r="AE66" s="16"/>
      <c r="AF66" s="16"/>
      <c r="AG66" s="16"/>
      <c r="AH66" s="21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36"/>
      <c r="AX66" s="16"/>
      <c r="AY66" s="16"/>
      <c r="AZ66" s="16"/>
      <c r="BA66" s="16"/>
    </row>
    <row r="67" spans="1:53" ht="16">
      <c r="A67" s="16"/>
      <c r="B67" s="16"/>
      <c r="C67" s="16"/>
      <c r="D67" s="16"/>
      <c r="E67" s="21"/>
      <c r="F67" s="16"/>
      <c r="G67" s="16"/>
      <c r="H67" s="16"/>
      <c r="I67" s="16"/>
      <c r="J67" s="16"/>
      <c r="K67" s="16"/>
      <c r="L67" s="21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36"/>
      <c r="X67" s="16"/>
      <c r="Y67" s="16"/>
      <c r="Z67" s="16"/>
      <c r="AA67" s="36"/>
      <c r="AB67" s="16"/>
      <c r="AC67" s="16"/>
      <c r="AD67" s="16"/>
      <c r="AE67" s="16"/>
      <c r="AF67" s="16"/>
      <c r="AG67" s="16"/>
      <c r="AH67" s="21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36"/>
      <c r="AX67" s="16"/>
      <c r="AY67" s="16"/>
      <c r="AZ67" s="16"/>
      <c r="BA67" s="16"/>
    </row>
    <row r="68" spans="1:53" ht="16">
      <c r="A68" s="16"/>
      <c r="B68" s="16"/>
      <c r="C68" s="16"/>
      <c r="D68" s="16"/>
      <c r="E68" s="21"/>
      <c r="F68" s="16"/>
      <c r="G68" s="16"/>
      <c r="H68" s="16"/>
      <c r="I68" s="16"/>
      <c r="J68" s="16"/>
      <c r="K68" s="16"/>
      <c r="L68" s="21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36"/>
      <c r="X68" s="16"/>
      <c r="Y68" s="16"/>
      <c r="Z68" s="16"/>
      <c r="AA68" s="36"/>
      <c r="AB68" s="16"/>
      <c r="AC68" s="16"/>
      <c r="AD68" s="16"/>
      <c r="AE68" s="16"/>
      <c r="AF68" s="16"/>
      <c r="AG68" s="16"/>
      <c r="AH68" s="21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36"/>
      <c r="AX68" s="16"/>
      <c r="AY68" s="16"/>
      <c r="AZ68" s="16"/>
      <c r="BA68" s="16"/>
    </row>
    <row r="69" spans="1:53" ht="16">
      <c r="A69" s="16"/>
      <c r="B69" s="16"/>
      <c r="C69" s="16"/>
      <c r="D69" s="16"/>
      <c r="E69" s="21"/>
      <c r="F69" s="16"/>
      <c r="G69" s="16"/>
      <c r="H69" s="16"/>
      <c r="I69" s="16"/>
      <c r="J69" s="16"/>
      <c r="K69" s="16"/>
      <c r="L69" s="21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36"/>
      <c r="X69" s="16"/>
      <c r="Y69" s="16"/>
      <c r="Z69" s="16"/>
      <c r="AA69" s="36"/>
      <c r="AB69" s="16"/>
      <c r="AC69" s="16"/>
      <c r="AD69" s="16"/>
      <c r="AE69" s="16"/>
      <c r="AF69" s="16"/>
      <c r="AG69" s="16"/>
      <c r="AH69" s="21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36"/>
      <c r="AX69" s="16"/>
      <c r="AY69" s="16"/>
      <c r="AZ69" s="16"/>
      <c r="BA69" s="16"/>
    </row>
    <row r="70" spans="1:53" ht="16">
      <c r="A70" s="16"/>
      <c r="B70" s="16"/>
      <c r="C70" s="16"/>
      <c r="D70" s="16"/>
      <c r="E70" s="21"/>
      <c r="F70" s="16"/>
      <c r="G70" s="16"/>
      <c r="H70" s="16"/>
      <c r="I70" s="16"/>
      <c r="J70" s="16"/>
      <c r="K70" s="16"/>
      <c r="L70" s="21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36"/>
      <c r="X70" s="16"/>
      <c r="Y70" s="16"/>
      <c r="Z70" s="16"/>
      <c r="AA70" s="36"/>
      <c r="AB70" s="16"/>
      <c r="AC70" s="16"/>
      <c r="AD70" s="16"/>
      <c r="AE70" s="16"/>
      <c r="AF70" s="16"/>
      <c r="AG70" s="16"/>
      <c r="AH70" s="21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36"/>
      <c r="AX70" s="16"/>
      <c r="AY70" s="16"/>
      <c r="AZ70" s="16"/>
      <c r="BA70" s="16"/>
    </row>
    <row r="71" spans="1:53" ht="16">
      <c r="A71" s="16"/>
      <c r="B71" s="16"/>
      <c r="C71" s="16"/>
      <c r="D71" s="16"/>
      <c r="E71" s="21"/>
      <c r="F71" s="16"/>
      <c r="G71" s="16"/>
      <c r="H71" s="16"/>
      <c r="I71" s="16"/>
      <c r="J71" s="16"/>
      <c r="K71" s="16"/>
      <c r="L71" s="21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36"/>
      <c r="X71" s="16"/>
      <c r="Y71" s="16"/>
      <c r="Z71" s="16"/>
      <c r="AA71" s="36"/>
      <c r="AB71" s="16"/>
      <c r="AC71" s="16"/>
      <c r="AD71" s="16"/>
      <c r="AE71" s="16"/>
      <c r="AF71" s="16"/>
      <c r="AG71" s="16"/>
      <c r="AH71" s="21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36"/>
      <c r="AX71" s="16"/>
      <c r="AY71" s="16"/>
      <c r="AZ71" s="16"/>
      <c r="BA71" s="16"/>
    </row>
    <row r="72" spans="1:53" ht="16">
      <c r="A72" s="16"/>
      <c r="B72" s="16"/>
      <c r="C72" s="16"/>
      <c r="D72" s="16"/>
      <c r="E72" s="21"/>
      <c r="F72" s="16"/>
      <c r="G72" s="16"/>
      <c r="H72" s="16"/>
      <c r="I72" s="16"/>
      <c r="J72" s="16"/>
      <c r="K72" s="16"/>
      <c r="L72" s="21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36"/>
      <c r="X72" s="16"/>
      <c r="Y72" s="16"/>
      <c r="Z72" s="16"/>
      <c r="AA72" s="36"/>
      <c r="AB72" s="16"/>
      <c r="AC72" s="16"/>
      <c r="AD72" s="16"/>
      <c r="AE72" s="16"/>
      <c r="AF72" s="16"/>
      <c r="AG72" s="16"/>
      <c r="AH72" s="21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36"/>
      <c r="AX72" s="16"/>
      <c r="AY72" s="16"/>
      <c r="AZ72" s="16"/>
      <c r="BA72" s="16"/>
    </row>
    <row r="73" spans="1:53" ht="16">
      <c r="A73" s="16"/>
      <c r="B73" s="16"/>
      <c r="C73" s="16"/>
      <c r="D73" s="16"/>
      <c r="E73" s="21"/>
      <c r="F73" s="16"/>
      <c r="G73" s="16"/>
      <c r="H73" s="16"/>
      <c r="I73" s="16"/>
      <c r="J73" s="16"/>
      <c r="K73" s="16"/>
      <c r="L73" s="21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36"/>
      <c r="X73" s="16"/>
      <c r="Y73" s="16"/>
      <c r="Z73" s="16"/>
      <c r="AA73" s="36"/>
      <c r="AB73" s="16"/>
      <c r="AC73" s="16"/>
      <c r="AD73" s="16"/>
      <c r="AE73" s="16"/>
      <c r="AF73" s="16"/>
      <c r="AG73" s="16"/>
      <c r="AH73" s="21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36"/>
      <c r="AX73" s="16"/>
      <c r="AY73" s="16"/>
      <c r="AZ73" s="16"/>
      <c r="BA73" s="16"/>
    </row>
    <row r="74" spans="1:53" ht="16">
      <c r="A74" s="16"/>
      <c r="B74" s="16"/>
      <c r="C74" s="16"/>
      <c r="D74" s="16"/>
      <c r="E74" s="21"/>
      <c r="F74" s="16"/>
      <c r="G74" s="16"/>
      <c r="H74" s="16"/>
      <c r="I74" s="16"/>
      <c r="J74" s="16"/>
      <c r="K74" s="16"/>
      <c r="L74" s="21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36"/>
      <c r="X74" s="16"/>
      <c r="Y74" s="16"/>
      <c r="Z74" s="16"/>
      <c r="AA74" s="36"/>
      <c r="AB74" s="16"/>
      <c r="AC74" s="16"/>
      <c r="AD74" s="16"/>
      <c r="AE74" s="16"/>
      <c r="AF74" s="16"/>
      <c r="AG74" s="16"/>
      <c r="AH74" s="21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/>
      <c r="AX74" s="16"/>
      <c r="AY74" s="16"/>
      <c r="AZ74" s="16"/>
      <c r="BA74" s="16"/>
    </row>
    <row r="75" spans="1:53" ht="16">
      <c r="A75" s="16"/>
      <c r="B75" s="16"/>
      <c r="C75" s="16"/>
      <c r="D75" s="16"/>
      <c r="E75" s="21"/>
      <c r="F75" s="16"/>
      <c r="G75" s="16"/>
      <c r="H75" s="16"/>
      <c r="I75" s="16"/>
      <c r="J75" s="16"/>
      <c r="K75" s="16"/>
      <c r="L75" s="21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36"/>
      <c r="X75" s="16"/>
      <c r="Y75" s="16"/>
      <c r="Z75" s="16"/>
      <c r="AA75" s="36"/>
      <c r="AB75" s="16"/>
      <c r="AC75" s="16"/>
      <c r="AD75" s="16"/>
      <c r="AE75" s="16"/>
      <c r="AF75" s="16"/>
      <c r="AG75" s="16"/>
      <c r="AH75" s="21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/>
      <c r="AX75" s="16"/>
      <c r="AY75" s="16"/>
      <c r="AZ75" s="16"/>
      <c r="BA75" s="16"/>
    </row>
    <row r="76" spans="1:53" ht="16">
      <c r="A76" s="16"/>
      <c r="B76" s="16"/>
      <c r="C76" s="16"/>
      <c r="D76" s="16"/>
      <c r="E76" s="21"/>
      <c r="F76" s="16"/>
      <c r="G76" s="16"/>
      <c r="H76" s="16"/>
      <c r="I76" s="16"/>
      <c r="J76" s="16"/>
      <c r="K76" s="16"/>
      <c r="L76" s="21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36"/>
      <c r="X76" s="16"/>
      <c r="Y76" s="16"/>
      <c r="Z76" s="16"/>
      <c r="AA76" s="36"/>
      <c r="AB76" s="16"/>
      <c r="AC76" s="16"/>
      <c r="AD76" s="16"/>
      <c r="AE76" s="16"/>
      <c r="AF76" s="16"/>
      <c r="AG76" s="16"/>
      <c r="AH76" s="21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36"/>
      <c r="AX76" s="16"/>
      <c r="AY76" s="16"/>
      <c r="AZ76" s="16"/>
      <c r="BA76" s="16"/>
    </row>
    <row r="77" spans="1:53" ht="16">
      <c r="A77" s="16"/>
      <c r="B77" s="16"/>
      <c r="C77" s="16"/>
      <c r="D77" s="16"/>
      <c r="E77" s="21"/>
      <c r="F77" s="16"/>
      <c r="G77" s="16"/>
      <c r="H77" s="16"/>
      <c r="I77" s="16"/>
      <c r="J77" s="16"/>
      <c r="K77" s="16"/>
      <c r="L77" s="21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36"/>
      <c r="X77" s="16"/>
      <c r="Y77" s="16"/>
      <c r="Z77" s="16"/>
      <c r="AA77" s="36"/>
      <c r="AB77" s="16"/>
      <c r="AC77" s="16"/>
      <c r="AD77" s="16"/>
      <c r="AE77" s="16"/>
      <c r="AF77" s="16"/>
      <c r="AG77" s="16"/>
      <c r="AH77" s="21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36"/>
      <c r="AX77" s="16"/>
      <c r="AY77" s="16"/>
      <c r="AZ77" s="16"/>
      <c r="BA77" s="16"/>
    </row>
    <row r="78" spans="1:53" ht="16">
      <c r="A78" s="16"/>
      <c r="B78" s="16"/>
      <c r="C78" s="16"/>
      <c r="D78" s="16"/>
      <c r="E78" s="21"/>
      <c r="F78" s="16"/>
      <c r="G78" s="16"/>
      <c r="H78" s="16"/>
      <c r="I78" s="16"/>
      <c r="J78" s="16"/>
      <c r="K78" s="16"/>
      <c r="L78" s="21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36"/>
      <c r="X78" s="16"/>
      <c r="Y78" s="16"/>
      <c r="Z78" s="16"/>
      <c r="AA78" s="36"/>
      <c r="AB78" s="16"/>
      <c r="AC78" s="16"/>
      <c r="AD78" s="16"/>
      <c r="AE78" s="16"/>
      <c r="AF78" s="16"/>
      <c r="AG78" s="16"/>
      <c r="AH78" s="21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36"/>
      <c r="AX78" s="16"/>
      <c r="AY78" s="16"/>
      <c r="AZ78" s="16"/>
      <c r="BA78" s="16"/>
    </row>
    <row r="79" spans="1:53" ht="16">
      <c r="A79" s="16"/>
      <c r="B79" s="16"/>
      <c r="C79" s="16"/>
      <c r="D79" s="16"/>
      <c r="E79" s="21"/>
      <c r="F79" s="16"/>
      <c r="G79" s="16"/>
      <c r="H79" s="16"/>
      <c r="I79" s="16"/>
      <c r="J79" s="16"/>
      <c r="K79" s="16"/>
      <c r="L79" s="21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36"/>
      <c r="X79" s="16"/>
      <c r="Y79" s="16"/>
      <c r="Z79" s="16"/>
      <c r="AA79" s="36"/>
      <c r="AB79" s="16"/>
      <c r="AC79" s="16"/>
      <c r="AD79" s="16"/>
      <c r="AE79" s="16"/>
      <c r="AF79" s="16"/>
      <c r="AG79" s="16"/>
      <c r="AH79" s="21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36"/>
      <c r="AX79" s="16"/>
      <c r="AY79" s="16"/>
      <c r="AZ79" s="16"/>
      <c r="BA79" s="16"/>
    </row>
    <row r="80" spans="1:53" ht="16">
      <c r="A80" s="16"/>
      <c r="B80" s="16"/>
      <c r="C80" s="16"/>
      <c r="D80" s="16"/>
      <c r="E80" s="21"/>
      <c r="F80" s="16"/>
      <c r="G80" s="16"/>
      <c r="H80" s="16"/>
      <c r="I80" s="16"/>
      <c r="J80" s="16"/>
      <c r="K80" s="16"/>
      <c r="L80" s="21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36"/>
      <c r="X80" s="16"/>
      <c r="Y80" s="16"/>
      <c r="Z80" s="16"/>
      <c r="AA80" s="36"/>
      <c r="AB80" s="16"/>
      <c r="AC80" s="16"/>
      <c r="AD80" s="16"/>
      <c r="AE80" s="16"/>
      <c r="AF80" s="16"/>
      <c r="AG80" s="16"/>
      <c r="AH80" s="21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36"/>
      <c r="AX80" s="16"/>
      <c r="AY80" s="16"/>
      <c r="AZ80" s="16"/>
      <c r="BA80" s="16"/>
    </row>
    <row r="81" spans="1:53" ht="16">
      <c r="A81" s="16"/>
      <c r="B81" s="16"/>
      <c r="C81" s="16"/>
      <c r="D81" s="16"/>
      <c r="E81" s="21"/>
      <c r="F81" s="16"/>
      <c r="G81" s="16"/>
      <c r="H81" s="16"/>
      <c r="I81" s="16"/>
      <c r="J81" s="16"/>
      <c r="K81" s="16"/>
      <c r="L81" s="21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36"/>
      <c r="X81" s="16"/>
      <c r="Y81" s="16"/>
      <c r="Z81" s="16"/>
      <c r="AA81" s="36"/>
      <c r="AB81" s="16"/>
      <c r="AC81" s="16"/>
      <c r="AD81" s="16"/>
      <c r="AE81" s="16"/>
      <c r="AF81" s="16"/>
      <c r="AG81" s="16"/>
      <c r="AH81" s="21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36"/>
      <c r="AX81" s="16"/>
      <c r="AY81" s="16"/>
      <c r="AZ81" s="16"/>
      <c r="BA81" s="16"/>
    </row>
    <row r="82" spans="1:53" ht="16">
      <c r="A82" s="16"/>
      <c r="B82" s="16"/>
      <c r="C82" s="16"/>
      <c r="D82" s="16"/>
      <c r="E82" s="21"/>
      <c r="F82" s="16"/>
      <c r="G82" s="16"/>
      <c r="H82" s="16"/>
      <c r="I82" s="16"/>
      <c r="J82" s="16"/>
      <c r="K82" s="16"/>
      <c r="L82" s="21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36"/>
      <c r="X82" s="16"/>
      <c r="Y82" s="16"/>
      <c r="Z82" s="16"/>
      <c r="AA82" s="36"/>
      <c r="AB82" s="16"/>
      <c r="AC82" s="16"/>
      <c r="AD82" s="16"/>
      <c r="AE82" s="16"/>
      <c r="AF82" s="16"/>
      <c r="AG82" s="16"/>
      <c r="AH82" s="21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36"/>
      <c r="AX82" s="16"/>
      <c r="AY82" s="16"/>
      <c r="AZ82" s="16"/>
      <c r="BA82" s="16"/>
    </row>
    <row r="83" spans="1:53" ht="16">
      <c r="A83" s="16"/>
      <c r="B83" s="16"/>
      <c r="C83" s="16"/>
      <c r="D83" s="16"/>
      <c r="E83" s="21"/>
      <c r="F83" s="16"/>
      <c r="G83" s="16"/>
      <c r="H83" s="16"/>
      <c r="I83" s="16"/>
      <c r="J83" s="16"/>
      <c r="K83" s="16"/>
      <c r="L83" s="21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36"/>
      <c r="X83" s="16"/>
      <c r="Y83" s="16"/>
      <c r="Z83" s="16"/>
      <c r="AA83" s="36"/>
      <c r="AB83" s="16"/>
      <c r="AC83" s="16"/>
      <c r="AD83" s="16"/>
      <c r="AE83" s="16"/>
      <c r="AF83" s="16"/>
      <c r="AG83" s="16"/>
      <c r="AH83" s="21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36"/>
      <c r="AX83" s="16"/>
      <c r="AY83" s="16"/>
      <c r="AZ83" s="16"/>
      <c r="BA83" s="16"/>
    </row>
    <row r="84" spans="1:53" ht="16">
      <c r="A84" s="16"/>
      <c r="B84" s="16"/>
      <c r="C84" s="16"/>
      <c r="D84" s="16"/>
      <c r="E84" s="21"/>
      <c r="F84" s="16"/>
      <c r="G84" s="16"/>
      <c r="H84" s="16"/>
      <c r="I84" s="16"/>
      <c r="J84" s="16"/>
      <c r="K84" s="16"/>
      <c r="L84" s="21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36"/>
      <c r="X84" s="16"/>
      <c r="Y84" s="16"/>
      <c r="Z84" s="16"/>
      <c r="AA84" s="36"/>
      <c r="AB84" s="16"/>
      <c r="AC84" s="16"/>
      <c r="AD84" s="16"/>
      <c r="AE84" s="16"/>
      <c r="AF84" s="16"/>
      <c r="AG84" s="16"/>
      <c r="AH84" s="21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36"/>
      <c r="AX84" s="16"/>
      <c r="AY84" s="16"/>
      <c r="AZ84" s="16"/>
      <c r="BA84" s="16"/>
    </row>
    <row r="85" spans="1:53" ht="16">
      <c r="A85" s="16"/>
      <c r="B85" s="16"/>
      <c r="C85" s="16"/>
      <c r="D85" s="16"/>
      <c r="E85" s="21"/>
      <c r="F85" s="16"/>
      <c r="G85" s="16"/>
      <c r="H85" s="16"/>
      <c r="I85" s="16"/>
      <c r="J85" s="16"/>
      <c r="K85" s="16"/>
      <c r="L85" s="21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36"/>
      <c r="X85" s="16"/>
      <c r="Y85" s="16"/>
      <c r="Z85" s="16"/>
      <c r="AA85" s="36"/>
      <c r="AB85" s="16"/>
      <c r="AC85" s="16"/>
      <c r="AD85" s="16"/>
      <c r="AE85" s="16"/>
      <c r="AF85" s="16"/>
      <c r="AG85" s="16"/>
      <c r="AH85" s="21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36"/>
      <c r="AX85" s="16"/>
      <c r="AY85" s="16"/>
      <c r="AZ85" s="16"/>
      <c r="BA85" s="16"/>
    </row>
    <row r="86" spans="1:53" ht="16">
      <c r="A86" s="16"/>
      <c r="B86" s="16"/>
      <c r="C86" s="16"/>
      <c r="D86" s="16"/>
      <c r="E86" s="21"/>
      <c r="F86" s="16"/>
      <c r="G86" s="16"/>
      <c r="H86" s="16"/>
      <c r="I86" s="16"/>
      <c r="J86" s="16"/>
      <c r="K86" s="16"/>
      <c r="L86" s="21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36"/>
      <c r="X86" s="16"/>
      <c r="Y86" s="16"/>
      <c r="Z86" s="16"/>
      <c r="AA86" s="36"/>
      <c r="AB86" s="16"/>
      <c r="AC86" s="16"/>
      <c r="AD86" s="16"/>
      <c r="AE86" s="16"/>
      <c r="AF86" s="16"/>
      <c r="AG86" s="16"/>
      <c r="AH86" s="21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36"/>
      <c r="AX86" s="16"/>
      <c r="AY86" s="16"/>
      <c r="AZ86" s="16"/>
      <c r="BA86" s="16"/>
    </row>
    <row r="87" spans="1:53" ht="16">
      <c r="A87" s="16"/>
      <c r="B87" s="16"/>
      <c r="C87" s="16"/>
      <c r="D87" s="16"/>
      <c r="E87" s="21"/>
      <c r="F87" s="16"/>
      <c r="G87" s="16"/>
      <c r="H87" s="16"/>
      <c r="I87" s="16"/>
      <c r="J87" s="16"/>
      <c r="K87" s="16"/>
      <c r="L87" s="21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36"/>
      <c r="X87" s="16"/>
      <c r="Y87" s="16"/>
      <c r="Z87" s="16"/>
      <c r="AA87" s="36"/>
      <c r="AB87" s="16"/>
      <c r="AC87" s="16"/>
      <c r="AD87" s="16"/>
      <c r="AE87" s="16"/>
      <c r="AF87" s="16"/>
      <c r="AG87" s="16"/>
      <c r="AH87" s="21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36"/>
      <c r="AX87" s="16"/>
      <c r="AY87" s="16"/>
      <c r="AZ87" s="16"/>
      <c r="BA87" s="16"/>
    </row>
    <row r="88" spans="1:53" ht="16">
      <c r="A88" s="16"/>
      <c r="B88" s="16"/>
      <c r="C88" s="16"/>
      <c r="D88" s="16"/>
      <c r="E88" s="21"/>
      <c r="F88" s="16"/>
      <c r="G88" s="16"/>
      <c r="H88" s="16"/>
      <c r="I88" s="16"/>
      <c r="J88" s="16"/>
      <c r="K88" s="16"/>
      <c r="L88" s="21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36"/>
      <c r="X88" s="16"/>
      <c r="Y88" s="16"/>
      <c r="Z88" s="16"/>
      <c r="AA88" s="36"/>
      <c r="AB88" s="16"/>
      <c r="AC88" s="16"/>
      <c r="AD88" s="16"/>
      <c r="AE88" s="16"/>
      <c r="AF88" s="16"/>
      <c r="AG88" s="16"/>
      <c r="AH88" s="21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36"/>
      <c r="AX88" s="16"/>
      <c r="AY88" s="16"/>
      <c r="AZ88" s="16"/>
      <c r="BA88" s="16"/>
    </row>
    <row r="89" spans="1:53" ht="16">
      <c r="A89" s="16"/>
      <c r="B89" s="16"/>
      <c r="C89" s="16"/>
      <c r="D89" s="16"/>
      <c r="E89" s="21"/>
      <c r="F89" s="16"/>
      <c r="G89" s="16"/>
      <c r="H89" s="16"/>
      <c r="I89" s="16"/>
      <c r="J89" s="16"/>
      <c r="K89" s="16"/>
      <c r="L89" s="21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36"/>
      <c r="X89" s="16"/>
      <c r="Y89" s="16"/>
      <c r="Z89" s="16"/>
      <c r="AA89" s="36"/>
      <c r="AB89" s="16"/>
      <c r="AC89" s="16"/>
      <c r="AD89" s="16"/>
      <c r="AE89" s="16"/>
      <c r="AF89" s="16"/>
      <c r="AG89" s="16"/>
      <c r="AH89" s="21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36"/>
      <c r="AX89" s="16"/>
      <c r="AY89" s="16"/>
      <c r="AZ89" s="16"/>
      <c r="BA89" s="16"/>
    </row>
    <row r="90" spans="1:53" ht="16">
      <c r="A90" s="16"/>
      <c r="B90" s="16"/>
      <c r="C90" s="16"/>
      <c r="D90" s="16"/>
      <c r="E90" s="21"/>
      <c r="F90" s="16"/>
      <c r="G90" s="16"/>
      <c r="H90" s="16"/>
      <c r="I90" s="16"/>
      <c r="J90" s="16"/>
      <c r="K90" s="16"/>
      <c r="L90" s="21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36"/>
      <c r="X90" s="16"/>
      <c r="Y90" s="16"/>
      <c r="Z90" s="16"/>
      <c r="AA90" s="36"/>
      <c r="AB90" s="16"/>
      <c r="AC90" s="16"/>
      <c r="AD90" s="16"/>
      <c r="AE90" s="16"/>
      <c r="AF90" s="16"/>
      <c r="AG90" s="16"/>
      <c r="AH90" s="21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36"/>
      <c r="AX90" s="16"/>
      <c r="AY90" s="16"/>
      <c r="AZ90" s="16"/>
      <c r="BA90" s="16"/>
    </row>
    <row r="91" spans="1:53" ht="16">
      <c r="A91" s="16"/>
      <c r="B91" s="16"/>
      <c r="C91" s="16"/>
      <c r="D91" s="16"/>
      <c r="E91" s="21"/>
      <c r="F91" s="16"/>
      <c r="G91" s="16"/>
      <c r="H91" s="16"/>
      <c r="I91" s="16"/>
      <c r="J91" s="16"/>
      <c r="K91" s="16"/>
      <c r="L91" s="21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36"/>
      <c r="X91" s="16"/>
      <c r="Y91" s="16"/>
      <c r="Z91" s="16"/>
      <c r="AA91" s="36"/>
      <c r="AB91" s="16"/>
      <c r="AC91" s="16"/>
      <c r="AD91" s="16"/>
      <c r="AE91" s="16"/>
      <c r="AF91" s="16"/>
      <c r="AG91" s="16"/>
      <c r="AH91" s="21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36"/>
      <c r="AX91" s="16"/>
      <c r="AY91" s="16"/>
      <c r="AZ91" s="16"/>
      <c r="BA91" s="16"/>
    </row>
    <row r="92" spans="1:53" ht="16">
      <c r="A92" s="16"/>
      <c r="B92" s="16"/>
      <c r="C92" s="16"/>
      <c r="D92" s="16"/>
      <c r="E92" s="21"/>
      <c r="F92" s="16"/>
      <c r="G92" s="16"/>
      <c r="H92" s="16"/>
      <c r="I92" s="16"/>
      <c r="J92" s="16"/>
      <c r="K92" s="16"/>
      <c r="L92" s="21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36"/>
      <c r="X92" s="16"/>
      <c r="Y92" s="16"/>
      <c r="Z92" s="16"/>
      <c r="AA92" s="36"/>
      <c r="AB92" s="16"/>
      <c r="AC92" s="16"/>
      <c r="AD92" s="16"/>
      <c r="AE92" s="16"/>
      <c r="AF92" s="16"/>
      <c r="AG92" s="16"/>
      <c r="AH92" s="21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36"/>
      <c r="AX92" s="16"/>
      <c r="AY92" s="16"/>
      <c r="AZ92" s="16"/>
      <c r="BA92" s="16"/>
    </row>
    <row r="93" spans="1:53" ht="16">
      <c r="A93" s="16"/>
      <c r="B93" s="16"/>
      <c r="C93" s="16"/>
      <c r="D93" s="16"/>
      <c r="E93" s="21"/>
      <c r="F93" s="16"/>
      <c r="G93" s="16"/>
      <c r="H93" s="16"/>
      <c r="I93" s="16"/>
      <c r="J93" s="16"/>
      <c r="K93" s="16"/>
      <c r="L93" s="21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36"/>
      <c r="X93" s="16"/>
      <c r="Y93" s="16"/>
      <c r="Z93" s="16"/>
      <c r="AA93" s="36"/>
      <c r="AB93" s="16"/>
      <c r="AC93" s="16"/>
      <c r="AD93" s="16"/>
      <c r="AE93" s="16"/>
      <c r="AF93" s="16"/>
      <c r="AG93" s="16"/>
      <c r="AH93" s="21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36"/>
      <c r="AX93" s="16"/>
      <c r="AY93" s="16"/>
      <c r="AZ93" s="16"/>
      <c r="BA93" s="16"/>
    </row>
    <row r="94" spans="1:53" ht="16">
      <c r="A94" s="16"/>
      <c r="B94" s="16"/>
      <c r="C94" s="16"/>
      <c r="D94" s="16"/>
      <c r="E94" s="21"/>
      <c r="F94" s="16"/>
      <c r="G94" s="16"/>
      <c r="H94" s="16"/>
      <c r="I94" s="16"/>
      <c r="J94" s="16"/>
      <c r="K94" s="16"/>
      <c r="L94" s="21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36"/>
      <c r="X94" s="16"/>
      <c r="Y94" s="16"/>
      <c r="Z94" s="16"/>
      <c r="AA94" s="36"/>
      <c r="AB94" s="16"/>
      <c r="AC94" s="16"/>
      <c r="AD94" s="16"/>
      <c r="AE94" s="16"/>
      <c r="AF94" s="16"/>
      <c r="AG94" s="16"/>
      <c r="AH94" s="21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36"/>
      <c r="AX94" s="16"/>
      <c r="AY94" s="16"/>
      <c r="AZ94" s="16"/>
      <c r="BA94" s="16"/>
    </row>
    <row r="95" spans="1:53" ht="16">
      <c r="A95" s="16"/>
      <c r="B95" s="16"/>
      <c r="C95" s="16"/>
      <c r="D95" s="16"/>
      <c r="E95" s="21"/>
      <c r="F95" s="16"/>
      <c r="G95" s="16"/>
      <c r="H95" s="16"/>
      <c r="I95" s="16"/>
      <c r="J95" s="16"/>
      <c r="K95" s="16"/>
      <c r="L95" s="21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36"/>
      <c r="X95" s="16"/>
      <c r="Y95" s="16"/>
      <c r="Z95" s="16"/>
      <c r="AA95" s="36"/>
      <c r="AB95" s="16"/>
      <c r="AC95" s="16"/>
      <c r="AD95" s="16"/>
      <c r="AE95" s="16"/>
      <c r="AF95" s="16"/>
      <c r="AG95" s="16"/>
      <c r="AH95" s="21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36"/>
      <c r="AX95" s="16"/>
      <c r="AY95" s="16"/>
      <c r="AZ95" s="16"/>
      <c r="BA95" s="16"/>
    </row>
    <row r="96" spans="1:53" ht="16">
      <c r="A96" s="16"/>
      <c r="B96" s="16"/>
      <c r="C96" s="16"/>
      <c r="D96" s="16"/>
      <c r="E96" s="21"/>
      <c r="F96" s="16"/>
      <c r="G96" s="16"/>
      <c r="H96" s="16"/>
      <c r="I96" s="16"/>
      <c r="J96" s="16"/>
      <c r="K96" s="16"/>
      <c r="L96" s="21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36"/>
      <c r="X96" s="16"/>
      <c r="Y96" s="16"/>
      <c r="Z96" s="16"/>
      <c r="AA96" s="36"/>
      <c r="AB96" s="16"/>
      <c r="AC96" s="16"/>
      <c r="AD96" s="16"/>
      <c r="AE96" s="16"/>
      <c r="AF96" s="16"/>
      <c r="AG96" s="16"/>
      <c r="AH96" s="21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36"/>
      <c r="AX96" s="16"/>
      <c r="AY96" s="16"/>
      <c r="AZ96" s="16"/>
      <c r="BA96" s="16"/>
    </row>
    <row r="97" spans="1:53" ht="16">
      <c r="A97" s="16"/>
      <c r="B97" s="16"/>
      <c r="C97" s="16"/>
      <c r="D97" s="16"/>
      <c r="E97" s="21"/>
      <c r="F97" s="16"/>
      <c r="G97" s="16"/>
      <c r="H97" s="16"/>
      <c r="I97" s="16"/>
      <c r="J97" s="16"/>
      <c r="K97" s="16"/>
      <c r="L97" s="21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36"/>
      <c r="X97" s="16"/>
      <c r="Y97" s="16"/>
      <c r="Z97" s="16"/>
      <c r="AA97" s="36"/>
      <c r="AB97" s="16"/>
      <c r="AC97" s="16"/>
      <c r="AD97" s="16"/>
      <c r="AE97" s="16"/>
      <c r="AF97" s="16"/>
      <c r="AG97" s="16"/>
      <c r="AH97" s="21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36"/>
      <c r="AX97" s="16"/>
      <c r="AY97" s="16"/>
      <c r="AZ97" s="16"/>
      <c r="BA97" s="16"/>
    </row>
    <row r="98" spans="1:53" ht="16">
      <c r="A98" s="16"/>
      <c r="B98" s="16"/>
      <c r="C98" s="16"/>
      <c r="D98" s="16"/>
      <c r="E98" s="21"/>
      <c r="F98" s="16"/>
      <c r="G98" s="16"/>
      <c r="H98" s="16"/>
      <c r="I98" s="16"/>
      <c r="J98" s="16"/>
      <c r="K98" s="16"/>
      <c r="L98" s="21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36"/>
      <c r="X98" s="16"/>
      <c r="Y98" s="16"/>
      <c r="Z98" s="16"/>
      <c r="AA98" s="36"/>
      <c r="AB98" s="16"/>
      <c r="AC98" s="16"/>
      <c r="AD98" s="16"/>
      <c r="AE98" s="16"/>
      <c r="AF98" s="16"/>
      <c r="AG98" s="16"/>
      <c r="AH98" s="21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36"/>
      <c r="AX98" s="16"/>
      <c r="AY98" s="16"/>
      <c r="AZ98" s="16"/>
      <c r="BA98" s="16"/>
    </row>
    <row r="99" spans="1:53" ht="16">
      <c r="A99" s="16"/>
      <c r="B99" s="16"/>
      <c r="C99" s="16"/>
      <c r="D99" s="16"/>
      <c r="E99" s="21"/>
      <c r="F99" s="16"/>
      <c r="G99" s="16"/>
      <c r="H99" s="16"/>
      <c r="I99" s="16"/>
      <c r="J99" s="16"/>
      <c r="K99" s="16"/>
      <c r="L99" s="21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36"/>
      <c r="X99" s="16"/>
      <c r="Y99" s="16"/>
      <c r="Z99" s="16"/>
      <c r="AA99" s="36"/>
      <c r="AB99" s="16"/>
      <c r="AC99" s="16"/>
      <c r="AD99" s="16"/>
      <c r="AE99" s="16"/>
      <c r="AF99" s="16"/>
      <c r="AG99" s="16"/>
      <c r="AH99" s="21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36"/>
      <c r="AX99" s="16"/>
      <c r="AY99" s="16"/>
      <c r="AZ99" s="16"/>
      <c r="BA99" s="16"/>
    </row>
    <row r="100" spans="1:53" ht="16">
      <c r="A100" s="16"/>
      <c r="B100" s="16"/>
      <c r="C100" s="16"/>
      <c r="D100" s="16"/>
      <c r="E100" s="21"/>
      <c r="F100" s="16"/>
      <c r="G100" s="16"/>
      <c r="H100" s="16"/>
      <c r="I100" s="16"/>
      <c r="J100" s="16"/>
      <c r="K100" s="16"/>
      <c r="L100" s="21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36"/>
      <c r="X100" s="16"/>
      <c r="Y100" s="16"/>
      <c r="Z100" s="16"/>
      <c r="AA100" s="36"/>
      <c r="AB100" s="16"/>
      <c r="AC100" s="16"/>
      <c r="AD100" s="16"/>
      <c r="AE100" s="16"/>
      <c r="AF100" s="16"/>
      <c r="AG100" s="16"/>
      <c r="AH100" s="21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36"/>
      <c r="AX100" s="16"/>
      <c r="AY100" s="16"/>
      <c r="AZ100" s="16"/>
      <c r="BA100" s="16"/>
    </row>
    <row r="101" spans="1:53" ht="16">
      <c r="A101" s="16"/>
      <c r="B101" s="16"/>
      <c r="C101" s="16"/>
      <c r="D101" s="16"/>
      <c r="E101" s="21"/>
      <c r="F101" s="16"/>
      <c r="G101" s="16"/>
      <c r="H101" s="16"/>
      <c r="I101" s="16"/>
      <c r="J101" s="16"/>
      <c r="K101" s="16"/>
      <c r="L101" s="21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36"/>
      <c r="X101" s="16"/>
      <c r="Y101" s="16"/>
      <c r="Z101" s="16"/>
      <c r="AA101" s="36"/>
      <c r="AB101" s="16"/>
      <c r="AC101" s="16"/>
      <c r="AD101" s="16"/>
      <c r="AE101" s="16"/>
      <c r="AF101" s="16"/>
      <c r="AG101" s="16"/>
      <c r="AH101" s="21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36"/>
      <c r="AX101" s="16"/>
      <c r="AY101" s="16"/>
      <c r="AZ101" s="16"/>
      <c r="BA101" s="16"/>
    </row>
    <row r="102" spans="1:53" ht="16">
      <c r="A102" s="16"/>
      <c r="B102" s="16"/>
      <c r="C102" s="16"/>
      <c r="D102" s="16"/>
      <c r="E102" s="21"/>
      <c r="F102" s="16"/>
      <c r="G102" s="16"/>
      <c r="H102" s="16"/>
      <c r="I102" s="16"/>
      <c r="J102" s="16"/>
      <c r="K102" s="16"/>
      <c r="L102" s="21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36"/>
      <c r="X102" s="16"/>
      <c r="Y102" s="16"/>
      <c r="Z102" s="16"/>
      <c r="AA102" s="36"/>
      <c r="AB102" s="16"/>
      <c r="AC102" s="16"/>
      <c r="AD102" s="16"/>
      <c r="AE102" s="16"/>
      <c r="AF102" s="16"/>
      <c r="AG102" s="16"/>
      <c r="AH102" s="21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36"/>
      <c r="AX102" s="16"/>
      <c r="AY102" s="16"/>
      <c r="AZ102" s="16"/>
      <c r="BA102" s="16"/>
    </row>
    <row r="103" spans="1:53" ht="16">
      <c r="A103" s="16"/>
      <c r="B103" s="16"/>
      <c r="C103" s="16"/>
      <c r="D103" s="16"/>
      <c r="E103" s="21"/>
      <c r="F103" s="16"/>
      <c r="G103" s="16"/>
      <c r="H103" s="16"/>
      <c r="I103" s="16"/>
      <c r="J103" s="16"/>
      <c r="K103" s="16"/>
      <c r="L103" s="21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36"/>
      <c r="X103" s="16"/>
      <c r="Y103" s="16"/>
      <c r="Z103" s="16"/>
      <c r="AA103" s="36"/>
      <c r="AB103" s="16"/>
      <c r="AC103" s="16"/>
      <c r="AD103" s="16"/>
      <c r="AE103" s="16"/>
      <c r="AF103" s="16"/>
      <c r="AG103" s="16"/>
      <c r="AH103" s="21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36"/>
      <c r="AX103" s="16"/>
      <c r="AY103" s="16"/>
      <c r="AZ103" s="16"/>
      <c r="BA103" s="16"/>
    </row>
    <row r="104" spans="1:53" ht="16">
      <c r="A104" s="16"/>
      <c r="B104" s="16"/>
      <c r="C104" s="16"/>
      <c r="D104" s="16"/>
      <c r="E104" s="21"/>
      <c r="F104" s="16"/>
      <c r="G104" s="16"/>
      <c r="H104" s="16"/>
      <c r="I104" s="16"/>
      <c r="J104" s="16"/>
      <c r="K104" s="16"/>
      <c r="L104" s="21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36"/>
      <c r="X104" s="16"/>
      <c r="Y104" s="16"/>
      <c r="Z104" s="16"/>
      <c r="AA104" s="36"/>
      <c r="AB104" s="16"/>
      <c r="AC104" s="16"/>
      <c r="AD104" s="16"/>
      <c r="AE104" s="16"/>
      <c r="AF104" s="16"/>
      <c r="AG104" s="16"/>
      <c r="AH104" s="21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36"/>
      <c r="AX104" s="16"/>
      <c r="AY104" s="16"/>
      <c r="AZ104" s="16"/>
      <c r="BA104" s="16"/>
    </row>
    <row r="105" spans="1:53" ht="16">
      <c r="A105" s="16"/>
      <c r="B105" s="16"/>
      <c r="C105" s="16"/>
      <c r="D105" s="16"/>
      <c r="E105" s="21"/>
      <c r="F105" s="16"/>
      <c r="G105" s="16"/>
      <c r="H105" s="16"/>
      <c r="I105" s="16"/>
      <c r="J105" s="16"/>
      <c r="K105" s="16"/>
      <c r="L105" s="21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36"/>
      <c r="X105" s="16"/>
      <c r="Y105" s="16"/>
      <c r="Z105" s="16"/>
      <c r="AA105" s="36"/>
      <c r="AB105" s="16"/>
      <c r="AC105" s="16"/>
      <c r="AD105" s="16"/>
      <c r="AE105" s="16"/>
      <c r="AF105" s="16"/>
      <c r="AG105" s="16"/>
      <c r="AH105" s="21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36"/>
      <c r="AX105" s="16"/>
      <c r="AY105" s="16"/>
      <c r="AZ105" s="16"/>
      <c r="BA105" s="16"/>
    </row>
    <row r="106" spans="1:53" ht="16">
      <c r="A106" s="16"/>
      <c r="B106" s="16"/>
      <c r="C106" s="16"/>
      <c r="D106" s="16"/>
      <c r="E106" s="21"/>
      <c r="F106" s="16"/>
      <c r="G106" s="16"/>
      <c r="H106" s="16"/>
      <c r="I106" s="16"/>
      <c r="J106" s="16"/>
      <c r="K106" s="16"/>
      <c r="L106" s="21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36"/>
      <c r="X106" s="16"/>
      <c r="Y106" s="16"/>
      <c r="Z106" s="16"/>
      <c r="AA106" s="36"/>
      <c r="AB106" s="16"/>
      <c r="AC106" s="16"/>
      <c r="AD106" s="16"/>
      <c r="AE106" s="16"/>
      <c r="AF106" s="16"/>
      <c r="AG106" s="16"/>
      <c r="AH106" s="21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36"/>
      <c r="AX106" s="16"/>
      <c r="AY106" s="16"/>
      <c r="AZ106" s="16"/>
      <c r="BA106" s="16"/>
    </row>
    <row r="107" spans="1:53" ht="16">
      <c r="A107" s="16"/>
      <c r="B107" s="16"/>
      <c r="C107" s="16"/>
      <c r="D107" s="16"/>
      <c r="E107" s="21"/>
      <c r="F107" s="16"/>
      <c r="G107" s="16"/>
      <c r="H107" s="16"/>
      <c r="I107" s="16"/>
      <c r="J107" s="16"/>
      <c r="K107" s="16"/>
      <c r="L107" s="21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36"/>
      <c r="X107" s="16"/>
      <c r="Y107" s="16"/>
      <c r="Z107" s="16"/>
      <c r="AA107" s="36"/>
      <c r="AB107" s="16"/>
      <c r="AC107" s="16"/>
      <c r="AD107" s="16"/>
      <c r="AE107" s="16"/>
      <c r="AF107" s="16"/>
      <c r="AG107" s="16"/>
      <c r="AH107" s="21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36"/>
      <c r="AX107" s="16"/>
      <c r="AY107" s="16"/>
      <c r="AZ107" s="16"/>
      <c r="BA107" s="16"/>
    </row>
    <row r="108" spans="1:53" ht="16">
      <c r="A108" s="16"/>
      <c r="B108" s="16"/>
      <c r="C108" s="16"/>
      <c r="D108" s="16"/>
      <c r="E108" s="21"/>
      <c r="F108" s="16"/>
      <c r="G108" s="16"/>
      <c r="H108" s="16"/>
      <c r="I108" s="16"/>
      <c r="J108" s="16"/>
      <c r="K108" s="16"/>
      <c r="L108" s="21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36"/>
      <c r="X108" s="16"/>
      <c r="Y108" s="16"/>
      <c r="Z108" s="16"/>
      <c r="AA108" s="36"/>
      <c r="AB108" s="16"/>
      <c r="AC108" s="16"/>
      <c r="AD108" s="16"/>
      <c r="AE108" s="16"/>
      <c r="AF108" s="16"/>
      <c r="AG108" s="16"/>
      <c r="AH108" s="21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36"/>
      <c r="AX108" s="16"/>
      <c r="AY108" s="16"/>
      <c r="AZ108" s="16"/>
      <c r="BA108" s="16"/>
    </row>
    <row r="109" spans="1:53" ht="16">
      <c r="A109" s="16"/>
      <c r="B109" s="16"/>
      <c r="C109" s="16"/>
      <c r="D109" s="16"/>
      <c r="E109" s="21"/>
      <c r="F109" s="16"/>
      <c r="G109" s="16"/>
      <c r="H109" s="16"/>
      <c r="I109" s="16"/>
      <c r="J109" s="16"/>
      <c r="K109" s="16"/>
      <c r="L109" s="21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36"/>
      <c r="X109" s="16"/>
      <c r="Y109" s="16"/>
      <c r="Z109" s="16"/>
      <c r="AA109" s="36"/>
      <c r="AB109" s="16"/>
      <c r="AC109" s="16"/>
      <c r="AD109" s="16"/>
      <c r="AE109" s="16"/>
      <c r="AF109" s="16"/>
      <c r="AG109" s="16"/>
      <c r="AH109" s="21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36"/>
      <c r="AX109" s="16"/>
      <c r="AY109" s="16"/>
      <c r="AZ109" s="16"/>
      <c r="BA109" s="16"/>
    </row>
    <row r="110" spans="1:53" ht="16">
      <c r="A110" s="16"/>
      <c r="B110" s="16"/>
      <c r="C110" s="16"/>
      <c r="D110" s="16"/>
      <c r="E110" s="21"/>
      <c r="F110" s="16"/>
      <c r="G110" s="16"/>
      <c r="H110" s="16"/>
      <c r="I110" s="16"/>
      <c r="J110" s="16"/>
      <c r="K110" s="16"/>
      <c r="L110" s="21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36"/>
      <c r="X110" s="16"/>
      <c r="Y110" s="16"/>
      <c r="Z110" s="16"/>
      <c r="AA110" s="36"/>
      <c r="AB110" s="16"/>
      <c r="AC110" s="16"/>
      <c r="AD110" s="16"/>
      <c r="AE110" s="16"/>
      <c r="AF110" s="16"/>
      <c r="AG110" s="16"/>
      <c r="AH110" s="21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36"/>
      <c r="AX110" s="16"/>
      <c r="AY110" s="16"/>
      <c r="AZ110" s="16"/>
      <c r="BA110" s="16"/>
    </row>
    <row r="111" spans="1:53" ht="16">
      <c r="A111" s="16"/>
      <c r="B111" s="16"/>
      <c r="C111" s="16"/>
      <c r="D111" s="16"/>
      <c r="E111" s="21"/>
      <c r="F111" s="16"/>
      <c r="G111" s="16"/>
      <c r="H111" s="16"/>
      <c r="I111" s="16"/>
      <c r="J111" s="16"/>
      <c r="K111" s="16"/>
      <c r="L111" s="21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36"/>
      <c r="X111" s="16"/>
      <c r="Y111" s="16"/>
      <c r="Z111" s="16"/>
      <c r="AA111" s="36"/>
      <c r="AB111" s="16"/>
      <c r="AC111" s="16"/>
      <c r="AD111" s="16"/>
      <c r="AE111" s="16"/>
      <c r="AF111" s="16"/>
      <c r="AG111" s="16"/>
      <c r="AH111" s="21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36"/>
      <c r="AX111" s="16"/>
      <c r="AY111" s="16"/>
      <c r="AZ111" s="16"/>
      <c r="BA111" s="16"/>
    </row>
    <row r="112" spans="1:53" ht="16">
      <c r="A112" s="16"/>
      <c r="B112" s="16"/>
      <c r="C112" s="16"/>
      <c r="D112" s="16"/>
      <c r="E112" s="21"/>
      <c r="F112" s="16"/>
      <c r="G112" s="16"/>
      <c r="H112" s="16"/>
      <c r="I112" s="16"/>
      <c r="J112" s="16"/>
      <c r="K112" s="16"/>
      <c r="L112" s="21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36"/>
      <c r="X112" s="16"/>
      <c r="Y112" s="16"/>
      <c r="Z112" s="16"/>
      <c r="AA112" s="36"/>
      <c r="AB112" s="16"/>
      <c r="AC112" s="16"/>
      <c r="AD112" s="16"/>
      <c r="AE112" s="16"/>
      <c r="AF112" s="16"/>
      <c r="AG112" s="16"/>
      <c r="AH112" s="21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36"/>
      <c r="AX112" s="16"/>
      <c r="AY112" s="16"/>
      <c r="AZ112" s="16"/>
      <c r="BA112" s="16"/>
    </row>
    <row r="113" spans="1:53" ht="16">
      <c r="A113" s="16"/>
      <c r="B113" s="16"/>
      <c r="C113" s="16"/>
      <c r="D113" s="16"/>
      <c r="E113" s="21"/>
      <c r="F113" s="16"/>
      <c r="G113" s="16"/>
      <c r="H113" s="16"/>
      <c r="I113" s="16"/>
      <c r="J113" s="16"/>
      <c r="K113" s="16"/>
      <c r="L113" s="21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36"/>
      <c r="X113" s="16"/>
      <c r="Y113" s="16"/>
      <c r="Z113" s="16"/>
      <c r="AA113" s="36"/>
      <c r="AB113" s="16"/>
      <c r="AC113" s="16"/>
      <c r="AD113" s="16"/>
      <c r="AE113" s="16"/>
      <c r="AF113" s="16"/>
      <c r="AG113" s="16"/>
      <c r="AH113" s="21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36"/>
      <c r="AX113" s="16"/>
      <c r="AY113" s="16"/>
      <c r="AZ113" s="16"/>
      <c r="BA113" s="16"/>
    </row>
    <row r="114" spans="1:53" ht="16">
      <c r="A114" s="16"/>
      <c r="B114" s="16"/>
      <c r="C114" s="16"/>
      <c r="D114" s="16"/>
      <c r="E114" s="21"/>
      <c r="F114" s="16"/>
      <c r="G114" s="16"/>
      <c r="H114" s="16"/>
      <c r="I114" s="16"/>
      <c r="J114" s="16"/>
      <c r="K114" s="16"/>
      <c r="L114" s="21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36"/>
      <c r="X114" s="16"/>
      <c r="Y114" s="16"/>
      <c r="Z114" s="16"/>
      <c r="AA114" s="36"/>
      <c r="AB114" s="16"/>
      <c r="AC114" s="16"/>
      <c r="AD114" s="16"/>
      <c r="AE114" s="16"/>
      <c r="AF114" s="16"/>
      <c r="AG114" s="16"/>
      <c r="AH114" s="21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36"/>
      <c r="AX114" s="16"/>
      <c r="AY114" s="16"/>
      <c r="AZ114" s="16"/>
      <c r="BA114" s="16"/>
    </row>
    <row r="115" spans="1:53" ht="16">
      <c r="A115" s="16"/>
      <c r="B115" s="16"/>
      <c r="C115" s="16"/>
      <c r="D115" s="16"/>
      <c r="E115" s="21"/>
      <c r="F115" s="16"/>
      <c r="G115" s="16"/>
      <c r="H115" s="16"/>
      <c r="I115" s="16"/>
      <c r="J115" s="16"/>
      <c r="K115" s="16"/>
      <c r="L115" s="21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36"/>
      <c r="X115" s="16"/>
      <c r="Y115" s="16"/>
      <c r="Z115" s="16"/>
      <c r="AA115" s="36"/>
      <c r="AB115" s="16"/>
      <c r="AC115" s="16"/>
      <c r="AD115" s="16"/>
      <c r="AE115" s="16"/>
      <c r="AF115" s="16"/>
      <c r="AG115" s="16"/>
      <c r="AH115" s="21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36"/>
      <c r="AX115" s="16"/>
      <c r="AY115" s="16"/>
      <c r="AZ115" s="16"/>
      <c r="BA115" s="16"/>
    </row>
    <row r="116" spans="1:53" ht="16">
      <c r="A116" s="16"/>
      <c r="B116" s="16"/>
      <c r="C116" s="16"/>
      <c r="D116" s="16"/>
      <c r="E116" s="21"/>
      <c r="F116" s="16"/>
      <c r="G116" s="16"/>
      <c r="H116" s="16"/>
      <c r="I116" s="16"/>
      <c r="J116" s="16"/>
      <c r="K116" s="16"/>
      <c r="L116" s="21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36"/>
      <c r="X116" s="16"/>
      <c r="Y116" s="16"/>
      <c r="Z116" s="16"/>
      <c r="AA116" s="36"/>
      <c r="AB116" s="16"/>
      <c r="AC116" s="16"/>
      <c r="AD116" s="16"/>
      <c r="AE116" s="16"/>
      <c r="AF116" s="16"/>
      <c r="AG116" s="16"/>
      <c r="AH116" s="21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36"/>
      <c r="AX116" s="16"/>
      <c r="AY116" s="16"/>
      <c r="AZ116" s="16"/>
      <c r="BA116" s="16"/>
    </row>
  </sheetData>
  <phoneticPr fontId="6" type="noConversion"/>
  <hyperlinks>
    <hyperlink ref="C27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zoomScale="150" zoomScaleNormal="150" zoomScalePageLayoutView="150" workbookViewId="0">
      <selection activeCell="C8" sqref="C8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Data!B6</f>
        <v>Slovakia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Data!E6</f>
        <v>163</v>
      </c>
      <c r="C3" t="str">
        <f>IF(Data!F6="estimate","*","")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Data!G6</f>
        <v>136649</v>
      </c>
      <c r="C5" s="2" t="str">
        <f>IF(Data!H6="estimate","*","")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Data!J6</f>
        <v>88936</v>
      </c>
      <c r="C8" t="str">
        <f>IF(Data!K6="estimate","*","")</f>
        <v/>
      </c>
      <c r="D8" t="str">
        <f>IF(Data!AF6= "","",Data!AF6)</f>
        <v/>
      </c>
      <c r="E8" t="str">
        <f>IF(Data!AG6="estimate","*","")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Data!L6</f>
        <v>50314</v>
      </c>
      <c r="C9" t="str">
        <f>IF(Data!M6="estimate","*","")</f>
        <v/>
      </c>
      <c r="D9" t="str">
        <f>IF(Data!AH6= "","",Data!AH6)</f>
        <v/>
      </c>
      <c r="E9" t="str">
        <f>IF(Data!AI6="estimate","*","")</f>
        <v/>
      </c>
    </row>
    <row r="10" spans="1:10" ht="17" customHeight="1">
      <c r="A10" s="5" t="s">
        <v>10</v>
      </c>
      <c r="B10" s="28">
        <f>Data!N6</f>
        <v>32074</v>
      </c>
      <c r="C10" s="2" t="str">
        <f>IF(Data!O6="estimate","*","")</f>
        <v/>
      </c>
      <c r="D10" t="str">
        <f>IF(Data!AJ6= "","",Data!AJ6)</f>
        <v/>
      </c>
      <c r="E10" s="2" t="str">
        <f>IF(Data!AK6="estimate","*","")</f>
        <v/>
      </c>
    </row>
    <row r="11" spans="1:10" ht="17" customHeight="1">
      <c r="A11" s="5" t="s">
        <v>11</v>
      </c>
      <c r="B11" s="29">
        <f>Data!P6</f>
        <v>68413</v>
      </c>
      <c r="C11" s="2" t="str">
        <f>IF(Data!Q6="estimate","*","")</f>
        <v/>
      </c>
      <c r="D11" t="str">
        <f>IF(Data!AL6= "","",Data!AL6)</f>
        <v/>
      </c>
      <c r="E11" t="str">
        <f>IF(Data!AM6="estimate","*","")</f>
        <v/>
      </c>
    </row>
    <row r="12" spans="1:10" ht="17" customHeight="1">
      <c r="A12" s="7" t="s">
        <v>12</v>
      </c>
      <c r="B12" s="4">
        <f>Data!R6</f>
        <v>68413</v>
      </c>
      <c r="C12" s="2" t="str">
        <f>IF(Data!S6="estimate","*","")</f>
        <v/>
      </c>
      <c r="D12" s="3" t="str">
        <f>IF(Data!AN6= "","",Data!AN6)</f>
        <v/>
      </c>
      <c r="E12" s="3" t="str">
        <f>IF(Data!AM6="estimate","*","")</f>
        <v/>
      </c>
    </row>
    <row r="13" spans="1:10" ht="17" customHeight="1">
      <c r="A13" s="5" t="s">
        <v>13</v>
      </c>
      <c r="B13" s="10" t="str">
        <f>Data!T6</f>
        <v>Yes</v>
      </c>
      <c r="C13" s="11"/>
      <c r="D13" s="11" t="str">
        <f>IF(Data!AP6= "","",Data!AP6)</f>
        <v/>
      </c>
    </row>
    <row r="14" spans="1:10" ht="17" customHeight="1">
      <c r="A14" s="5" t="s">
        <v>14</v>
      </c>
      <c r="B14">
        <f>Data!U6</f>
        <v>8827</v>
      </c>
      <c r="C14" t="str">
        <f>IF(Data!V6="estimate","*","")</f>
        <v/>
      </c>
      <c r="D14" t="str">
        <f>IF(Data!AQ6= "","",Data!AQ6)</f>
        <v/>
      </c>
      <c r="E14" t="str">
        <f>IF(Data!AR6="estimate","*","")</f>
        <v/>
      </c>
    </row>
    <row r="15" spans="1:10" ht="17" customHeight="1">
      <c r="A15" s="5" t="s">
        <v>15</v>
      </c>
      <c r="B15">
        <f>Data!W6</f>
        <v>3.82</v>
      </c>
      <c r="C15" t="str">
        <f>IF(Data!X6="estimate","*","")</f>
        <v/>
      </c>
      <c r="D15" t="str">
        <f>IF(Data!AS6= "","",Data!AS6)</f>
        <v/>
      </c>
      <c r="E15" t="str">
        <f>IF(Data!AT6="estimate","*","")</f>
        <v/>
      </c>
    </row>
    <row r="16" spans="1:10" ht="17" customHeight="1">
      <c r="A16" s="5" t="s">
        <v>16</v>
      </c>
      <c r="B16">
        <f>Data!Y6</f>
        <v>337</v>
      </c>
      <c r="C16" t="str">
        <f>IF(Data!Z6="estimate","*","")</f>
        <v/>
      </c>
      <c r="D16" t="str">
        <f>IF(Data!AU6= "","",Data!AU6)</f>
        <v/>
      </c>
      <c r="E16" t="str">
        <f>IF(Data!AV6="estimate","*","")</f>
        <v/>
      </c>
    </row>
    <row r="17" spans="1:8" ht="17" customHeight="1">
      <c r="A17" s="5" t="s">
        <v>17</v>
      </c>
      <c r="B17">
        <f>Data!AA6</f>
        <v>3.27</v>
      </c>
      <c r="C17" t="str">
        <f>IF(Data!AB6="estimate","*","")</f>
        <v/>
      </c>
      <c r="D17" t="str">
        <f>IF(Data!AW6= "","",Data!AW6)</f>
        <v/>
      </c>
      <c r="E17" t="str">
        <f>IF(Data!AX6="estimate","*","")</f>
        <v/>
      </c>
    </row>
    <row r="18" spans="1:8" ht="17" customHeight="1">
      <c r="A18" s="5" t="s">
        <v>18</v>
      </c>
      <c r="B18">
        <f>Data!AC6</f>
        <v>289</v>
      </c>
      <c r="C18" t="str">
        <f>IF(Data!AD6="estimate","*","")</f>
        <v/>
      </c>
      <c r="D18" t="str">
        <f>IF(Data!AY6= "","",Data!AY6)</f>
        <v/>
      </c>
      <c r="E18" t="str">
        <f>IF(Data!AZ6="estimate","*","")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Data!B20</f>
        <v>South Africa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Data!E20</f>
        <v>125</v>
      </c>
      <c r="C3" t="str">
        <f>IF(Data!F20="estimate","*","")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Data!G20</f>
        <v>183977</v>
      </c>
      <c r="C5" s="2" t="str">
        <f>IF(Data!H20="estimate","*","")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Data!J20</f>
        <v>81957</v>
      </c>
      <c r="C8" t="str">
        <f>IF(Data!K20="estimate","*","")</f>
        <v/>
      </c>
      <c r="D8" t="str">
        <f>IF(Data!AF20= "","",Data!AF20)</f>
        <v/>
      </c>
      <c r="E8" t="str">
        <f>IF(Data!AG20="estimate","*","")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Data!L20</f>
        <v>58446</v>
      </c>
      <c r="C9" t="str">
        <f>IF(Data!M20="estimate","*","")</f>
        <v/>
      </c>
      <c r="D9" t="str">
        <f>IF(Data!AH20= "","",Data!AH20)</f>
        <v/>
      </c>
      <c r="E9" t="str">
        <f>IF(Data!AI20="estimate","*","")</f>
        <v/>
      </c>
    </row>
    <row r="10" spans="1:10" ht="17" customHeight="1">
      <c r="A10" s="5" t="s">
        <v>10</v>
      </c>
      <c r="B10" s="28">
        <f>Data!N20</f>
        <v>14288</v>
      </c>
      <c r="C10" s="2" t="str">
        <f>IF(Data!O20="estimate","*","")</f>
        <v/>
      </c>
      <c r="D10" t="str">
        <f>IF(Data!AJ20= "","",Data!AJ20)</f>
        <v/>
      </c>
      <c r="E10" s="2" t="str">
        <f>IF(Data!AK20="estimate","*","")</f>
        <v/>
      </c>
    </row>
    <row r="11" spans="1:10" ht="17" customHeight="1">
      <c r="A11" s="5" t="s">
        <v>11</v>
      </c>
      <c r="B11" s="29">
        <f>Data!P20</f>
        <v>15104</v>
      </c>
      <c r="C11" s="2" t="str">
        <f>IF(Data!Q20="estimate","*","")</f>
        <v/>
      </c>
      <c r="D11" t="str">
        <f>IF(Data!AL20= "","",Data!AL20)</f>
        <v/>
      </c>
      <c r="E11" t="str">
        <f>IF(Data!AM20="estimate","*","")</f>
        <v/>
      </c>
    </row>
    <row r="12" spans="1:10" ht="17" customHeight="1">
      <c r="A12" s="7" t="s">
        <v>12</v>
      </c>
      <c r="B12" s="4">
        <f>Data!R20</f>
        <v>27227</v>
      </c>
      <c r="C12" s="2" t="str">
        <f>IF(Data!S20="estimate","*","")</f>
        <v/>
      </c>
      <c r="D12" s="3" t="str">
        <f>IF(Data!AN20= "","",Data!AN20)</f>
        <v/>
      </c>
      <c r="E12" s="3" t="str">
        <f>IF(Data!AM20="estimate","*","")</f>
        <v/>
      </c>
    </row>
    <row r="13" spans="1:10" ht="17" customHeight="1">
      <c r="A13" s="5" t="s">
        <v>13</v>
      </c>
      <c r="B13" s="10" t="str">
        <f>Data!T20</f>
        <v>Yes</v>
      </c>
      <c r="C13" s="11"/>
      <c r="D13" s="11" t="str">
        <f>IF(Data!AP20= "","",Data!AP20)</f>
        <v/>
      </c>
    </row>
    <row r="14" spans="1:10" ht="17" customHeight="1">
      <c r="A14" s="5" t="s">
        <v>14</v>
      </c>
      <c r="B14">
        <f>Data!U20</f>
        <v>10596</v>
      </c>
      <c r="C14" t="str">
        <f>IF(Data!V20="estimate","*","")</f>
        <v/>
      </c>
      <c r="D14" t="str">
        <f>IF(Data!AQ20= "","",Data!AQ20)</f>
        <v/>
      </c>
      <c r="E14" t="str">
        <f>IF(Data!AR20="estimate","*","")</f>
        <v/>
      </c>
    </row>
    <row r="15" spans="1:10" ht="17" customHeight="1">
      <c r="A15" s="5" t="s">
        <v>15</v>
      </c>
      <c r="B15">
        <f>Data!W20</f>
        <v>3.8</v>
      </c>
      <c r="C15" t="str">
        <f>IF(Data!X20="estimate","*","")</f>
        <v/>
      </c>
      <c r="D15" t="str">
        <f>IF(Data!AS20= "","",Data!AS20)</f>
        <v/>
      </c>
      <c r="E15" t="str">
        <f>IF(Data!AT20="estimate","*","")</f>
        <v/>
      </c>
    </row>
    <row r="16" spans="1:10" ht="17" customHeight="1">
      <c r="A16" s="5" t="s">
        <v>16</v>
      </c>
      <c r="B16">
        <f>Data!Y20</f>
        <v>398.7</v>
      </c>
      <c r="C16" t="str">
        <f>IF(Data!Z20="estimate","*","")</f>
        <v/>
      </c>
      <c r="D16" t="str">
        <f>IF(Data!AU20= "","",Data!AU20)</f>
        <v/>
      </c>
      <c r="E16" t="str">
        <f>IF(Data!AV20="estimate","*","")</f>
        <v/>
      </c>
    </row>
    <row r="17" spans="1:8" ht="17" customHeight="1">
      <c r="A17" s="5" t="s">
        <v>17</v>
      </c>
      <c r="B17">
        <f>Data!AA20</f>
        <v>3.1</v>
      </c>
      <c r="C17" t="str">
        <f>IF(Data!AB20="estimate","*","")</f>
        <v/>
      </c>
      <c r="D17" t="str">
        <f>IF(Data!AW20= "","",Data!AW20)</f>
        <v/>
      </c>
      <c r="E17" t="str">
        <f>IF(Data!AX20="estimate","*","")</f>
        <v/>
      </c>
    </row>
    <row r="18" spans="1:8" ht="17" customHeight="1">
      <c r="A18" s="5" t="s">
        <v>18</v>
      </c>
      <c r="B18">
        <f>Data!AC20</f>
        <v>329</v>
      </c>
      <c r="C18" t="str">
        <f>IF(Data!AD20="estimate","*","")</f>
        <v/>
      </c>
      <c r="D18" t="str">
        <f>IF(Data!AY20= "","",Data!AY20)</f>
        <v/>
      </c>
      <c r="E18" t="str">
        <f>IF(Data!AZ20="estimate","*","")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Data!B4</f>
        <v>SPAIN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Data!E4</f>
        <v>6086</v>
      </c>
      <c r="C3" t="str">
        <f>IF(Data!F4="estimate","*","")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Data!G4</f>
        <v>830000</v>
      </c>
      <c r="C5" s="2" t="str">
        <f>IF(Data!H4="estimate","*","")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Data!J4</f>
        <v>811000</v>
      </c>
      <c r="C8" t="str">
        <f>IF(Data!K4="estimate","*","")</f>
        <v>*</v>
      </c>
      <c r="D8" t="str">
        <f>IF(Data!AF4= "","",Data!AF4)</f>
        <v/>
      </c>
      <c r="E8" t="str">
        <f>IF(Data!AG4="estimate","*","")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Data!L4</f>
        <v>480118</v>
      </c>
      <c r="C9" t="str">
        <f>IF(Data!M4="estimate","*","")</f>
        <v/>
      </c>
      <c r="D9" t="str">
        <f>IF(Data!AH4= "","",Data!AH4)</f>
        <v/>
      </c>
      <c r="E9" t="str">
        <f>IF(Data!AI4="estimate","*","")</f>
        <v/>
      </c>
    </row>
    <row r="10" spans="1:10" ht="17" customHeight="1">
      <c r="A10" s="5" t="s">
        <v>10</v>
      </c>
      <c r="B10" s="28">
        <f>Data!N4</f>
        <v>167908</v>
      </c>
      <c r="C10" s="2" t="str">
        <f>IF(Data!O4="estimate","*","")</f>
        <v/>
      </c>
      <c r="D10" t="str">
        <f>IF(Data!AJ4= "","",Data!AJ4)</f>
        <v/>
      </c>
      <c r="E10" s="2" t="str">
        <f>IF(Data!AK4="estimate","*","")</f>
        <v/>
      </c>
    </row>
    <row r="11" spans="1:10" ht="17" customHeight="1">
      <c r="A11" s="5" t="s">
        <v>11</v>
      </c>
      <c r="B11" s="29">
        <f>Data!P4</f>
        <v>480118</v>
      </c>
      <c r="C11" s="2" t="str">
        <f>IF(Data!Q4="estimate","*","")</f>
        <v/>
      </c>
      <c r="D11" t="str">
        <f>IF(Data!AL4= "","",Data!AL4)</f>
        <v/>
      </c>
      <c r="E11" t="str">
        <f>IF(Data!AM4="estimate","*","")</f>
        <v/>
      </c>
    </row>
    <row r="12" spans="1:10" ht="17" customHeight="1">
      <c r="A12" s="7" t="s">
        <v>12</v>
      </c>
      <c r="B12" s="4">
        <f>Data!R4</f>
        <v>295174</v>
      </c>
      <c r="C12" s="2" t="str">
        <f>IF(Data!S4="estimate","*","")</f>
        <v/>
      </c>
      <c r="D12" s="3" t="str">
        <f>IF(Data!AN4= "","",Data!AN4)</f>
        <v/>
      </c>
      <c r="E12" s="3" t="str">
        <f>IF(Data!AM4="estimate","*","")</f>
        <v/>
      </c>
    </row>
    <row r="13" spans="1:10" ht="17" customHeight="1">
      <c r="A13" s="5" t="s">
        <v>13</v>
      </c>
      <c r="B13" s="10" t="str">
        <f>Data!T4</f>
        <v>Yes</v>
      </c>
      <c r="C13" s="11"/>
      <c r="D13" s="11" t="str">
        <f>IF(Data!AP4= "","",Data!AP4)</f>
        <v/>
      </c>
    </row>
    <row r="14" spans="1:10" ht="17" customHeight="1">
      <c r="A14" s="5" t="s">
        <v>14</v>
      </c>
      <c r="B14">
        <f>Data!U4</f>
        <v>10049</v>
      </c>
      <c r="C14" t="str">
        <f>IF(Data!V4="estimate","*","")</f>
        <v/>
      </c>
      <c r="D14" t="str">
        <f>IF(Data!AQ4= "","",Data!AQ4)</f>
        <v/>
      </c>
      <c r="E14" t="str">
        <f>IF(Data!AR4="estimate","*","")</f>
        <v/>
      </c>
    </row>
    <row r="15" spans="1:10" ht="17" customHeight="1">
      <c r="A15" s="5" t="s">
        <v>15</v>
      </c>
      <c r="B15">
        <f>Data!W4</f>
        <v>3.62</v>
      </c>
      <c r="C15" t="str">
        <f>IF(Data!X4="estimate","*","")</f>
        <v/>
      </c>
      <c r="D15" t="str">
        <f>IF(Data!AS4= "","",Data!AS4)</f>
        <v/>
      </c>
      <c r="E15" t="str">
        <f>IF(Data!AT4="estimate","*","")</f>
        <v/>
      </c>
    </row>
    <row r="16" spans="1:10" ht="17" customHeight="1">
      <c r="A16" s="5" t="s">
        <v>16</v>
      </c>
      <c r="B16">
        <f>Data!Y4</f>
        <v>364</v>
      </c>
      <c r="C16" t="str">
        <f>IF(Data!Z4="estimate","*","")</f>
        <v/>
      </c>
      <c r="D16" t="str">
        <f>IF(Data!AU4= "","",Data!AU4)</f>
        <v/>
      </c>
      <c r="E16" t="str">
        <f>IF(Data!AV4="estimate","*","")</f>
        <v/>
      </c>
    </row>
    <row r="17" spans="1:8" ht="17" customHeight="1">
      <c r="A17" s="5" t="s">
        <v>17</v>
      </c>
      <c r="B17">
        <f>Data!AA4</f>
        <v>3.2</v>
      </c>
      <c r="C17" t="str">
        <f>IF(Data!AB4="estimate","*","")</f>
        <v/>
      </c>
      <c r="D17" t="str">
        <f>IF(Data!AW4= "","",Data!AW4)</f>
        <v/>
      </c>
      <c r="E17" t="str">
        <f>IF(Data!AX4="estimate","*","")</f>
        <v/>
      </c>
    </row>
    <row r="18" spans="1:8" ht="17" customHeight="1">
      <c r="A18" s="5" t="s">
        <v>18</v>
      </c>
      <c r="B18">
        <f>Data!AC4</f>
        <v>321</v>
      </c>
      <c r="C18" t="str">
        <f>IF(Data!AD4="estimate","*","")</f>
        <v/>
      </c>
      <c r="D18" t="str">
        <f>IF(Data!AY4= "","",Data!AY4)</f>
        <v/>
      </c>
      <c r="E18" t="str">
        <f>IF(Data!AZ4="estimate","*","")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B3" sqref="B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</f>
        <v>Sweden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</f>
        <v>600</v>
      </c>
      <c r="C3" t="str">
        <f>IF(Data!F2="estimate","*","")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</f>
        <v>241434</v>
      </c>
      <c r="C5" s="2" t="str">
        <f>IF(Data!H2="estimate","*","")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</f>
        <v>132415</v>
      </c>
      <c r="C8" t="str">
        <f>IF(Data!K2="estimate","*","")</f>
        <v/>
      </c>
      <c r="D8" t="str">
        <f>IF(Data!AF2= "","",Data!AF2)</f>
        <v/>
      </c>
      <c r="E8" t="str">
        <f>IF(Data!AG2="estimate","*","")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</f>
        <v>28000</v>
      </c>
      <c r="C9" t="str">
        <f>IF(Data!M2="estimate","*","")</f>
        <v/>
      </c>
      <c r="D9" t="str">
        <f>IF(Data!AH2= "","",Data!AH2)</f>
        <v/>
      </c>
      <c r="E9" t="str">
        <f>IF(Data!AI2="estimate","*","")</f>
        <v/>
      </c>
    </row>
    <row r="10" spans="1:10" ht="17" customHeight="1">
      <c r="A10" s="5" t="s">
        <v>10</v>
      </c>
      <c r="B10" s="28">
        <f>Data!N2</f>
        <v>7500</v>
      </c>
      <c r="C10" s="2" t="str">
        <f>IF(Data!O2="estimate","*","")</f>
        <v/>
      </c>
      <c r="D10" t="str">
        <f>IF(Data!AJ2= "","",Data!AJ2)</f>
        <v/>
      </c>
      <c r="E10" s="2" t="str">
        <f>IF(Data!AK2="estimate","*","")</f>
        <v/>
      </c>
    </row>
    <row r="11" spans="1:10" ht="17" customHeight="1">
      <c r="A11" s="5" t="s">
        <v>11</v>
      </c>
      <c r="B11" s="29">
        <f>Data!P2</f>
        <v>132415</v>
      </c>
      <c r="C11" s="2" t="str">
        <f>IF(Data!Q2="estimate","*","")</f>
        <v/>
      </c>
      <c r="D11" t="str">
        <f>IF(Data!AL2= "","",Data!AL2)</f>
        <v/>
      </c>
      <c r="E11" t="str">
        <f>IF(Data!AM2="estimate","*","")</f>
        <v/>
      </c>
    </row>
    <row r="12" spans="1:10" ht="17" customHeight="1">
      <c r="A12" s="7" t="s">
        <v>12</v>
      </c>
      <c r="B12" s="4">
        <f>Data!R2</f>
        <v>132415</v>
      </c>
      <c r="C12" s="2" t="str">
        <f>IF(Data!S2="estimate","*","")</f>
        <v/>
      </c>
      <c r="D12" s="3" t="str">
        <f>IF(Data!AN2= "","",Data!AN2)</f>
        <v/>
      </c>
      <c r="E12" s="3" t="str">
        <f>IF(Data!AM2="estimate","*","")</f>
        <v/>
      </c>
    </row>
    <row r="13" spans="1:10" ht="17" customHeight="1">
      <c r="A13" s="5" t="s">
        <v>13</v>
      </c>
      <c r="B13" s="10" t="str">
        <f>Data!T2</f>
        <v>Yes</v>
      </c>
      <c r="C13" s="11"/>
      <c r="D13" s="11" t="str">
        <f>IF(Data!AP2= "","",Data!AP2)</f>
        <v/>
      </c>
    </row>
    <row r="14" spans="1:10" ht="17" customHeight="1">
      <c r="A14" s="5" t="s">
        <v>14</v>
      </c>
      <c r="B14">
        <f>Data!U2</f>
        <v>10274</v>
      </c>
      <c r="C14" t="str">
        <f>IF(Data!V2="estimate","*","")</f>
        <v/>
      </c>
      <c r="D14" t="str">
        <f>IF(Data!AQ2= "","",Data!AQ2)</f>
        <v/>
      </c>
      <c r="E14" t="str">
        <f>IF(Data!AR2="estimate","*","")</f>
        <v/>
      </c>
    </row>
    <row r="15" spans="1:10" ht="17" customHeight="1">
      <c r="A15" s="5" t="s">
        <v>15</v>
      </c>
      <c r="B15">
        <f>Data!W2</f>
        <v>4.1500000000000004</v>
      </c>
      <c r="C15" t="str">
        <f>IF(Data!X2="estimate","*","")</f>
        <v/>
      </c>
      <c r="D15" t="str">
        <f>IF(Data!AS2= "","",Data!AS2)</f>
        <v/>
      </c>
      <c r="E15" t="str">
        <f>IF(Data!AT2="estimate","*","")</f>
        <v/>
      </c>
    </row>
    <row r="16" spans="1:10" ht="17" customHeight="1">
      <c r="A16" s="5" t="s">
        <v>16</v>
      </c>
      <c r="B16">
        <f>Data!Y2</f>
        <v>423</v>
      </c>
      <c r="C16" t="str">
        <f>IF(Data!Z2="estimate","*","")</f>
        <v/>
      </c>
      <c r="D16" t="str">
        <f>IF(Data!AU2= "","",Data!AU2)</f>
        <v/>
      </c>
      <c r="E16" t="str">
        <f>IF(Data!AV2="estimate","*","")</f>
        <v/>
      </c>
    </row>
    <row r="17" spans="1:8" ht="17" customHeight="1">
      <c r="A17" s="5" t="s">
        <v>17</v>
      </c>
      <c r="B17">
        <f>Data!AA2</f>
        <v>3.46</v>
      </c>
      <c r="C17" t="str">
        <f>IF(Data!AB2="estimate","*","")</f>
        <v/>
      </c>
      <c r="D17" t="str">
        <f>IF(Data!AW2= "","",Data!AW2)</f>
        <v/>
      </c>
      <c r="E17" t="str">
        <f>IF(Data!AX2="estimate","*","")</f>
        <v/>
      </c>
    </row>
    <row r="18" spans="1:8" ht="17" customHeight="1">
      <c r="A18" s="5" t="s">
        <v>18</v>
      </c>
      <c r="B18">
        <f>Data!AC2</f>
        <v>353</v>
      </c>
      <c r="C18" t="str">
        <f>IF(Data!AD2="estimate","*","")</f>
        <v/>
      </c>
      <c r="D18" t="str">
        <f>IF(Data!AY2= "","",Data!AY2)</f>
        <v/>
      </c>
      <c r="E18" t="str">
        <f>IF(Data!AZ2="estimate","*","")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D7" sqref="D7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Data!B8</f>
        <v>Holstein Switzerland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Data!E8</f>
        <v>2250</v>
      </c>
      <c r="C3" t="str">
        <f>IF(Data!F8="estimate","*","")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Data!G8</f>
        <v>560000</v>
      </c>
      <c r="C5" s="2" t="str">
        <f>IF(Data!H8="estimate","*","")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Data!J8</f>
        <v>135000</v>
      </c>
      <c r="C8" t="str">
        <f>IF(Data!K8="estimate","*","")</f>
        <v>*</v>
      </c>
      <c r="D8" t="str">
        <f>IF(Data!AF8= "","",Data!AF8)</f>
        <v/>
      </c>
      <c r="E8" t="str">
        <f>IF(Data!AG8="estimate","*","")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Data!L8</f>
        <v>67000</v>
      </c>
      <c r="C9" t="str">
        <f>IF(Data!M8="estimate","*","")</f>
        <v/>
      </c>
      <c r="D9" t="str">
        <f>IF(Data!AH8= "","",Data!AH8)</f>
        <v/>
      </c>
      <c r="E9" t="str">
        <f>IF(Data!AI8="estimate","*","")</f>
        <v/>
      </c>
    </row>
    <row r="10" spans="1:10" ht="17" customHeight="1">
      <c r="A10" s="5" t="s">
        <v>10</v>
      </c>
      <c r="B10" s="28">
        <f>Data!N8</f>
        <v>25000</v>
      </c>
      <c r="C10" s="2" t="str">
        <f>IF(Data!O8="estimate","*","")</f>
        <v/>
      </c>
      <c r="D10" t="str">
        <f>IF(Data!AJ8= "","",Data!AJ8)</f>
        <v/>
      </c>
      <c r="E10" s="2" t="str">
        <f>IF(Data!AK8="estimate","*","")</f>
        <v/>
      </c>
    </row>
    <row r="11" spans="1:10" ht="17" customHeight="1">
      <c r="A11" s="5" t="s">
        <v>11</v>
      </c>
      <c r="B11" s="29">
        <f>Data!P8</f>
        <v>67000</v>
      </c>
      <c r="C11" s="2" t="str">
        <f>IF(Data!Q8="estimate","*","")</f>
        <v/>
      </c>
      <c r="D11" t="str">
        <f>IF(Data!AL8= "","",Data!AL8)</f>
        <v/>
      </c>
      <c r="E11" t="str">
        <f>IF(Data!AM8="estimate","*","")</f>
        <v/>
      </c>
    </row>
    <row r="12" spans="1:10" ht="17" customHeight="1">
      <c r="A12" s="7" t="s">
        <v>12</v>
      </c>
      <c r="B12" s="4">
        <f>Data!R8</f>
        <v>51000</v>
      </c>
      <c r="C12" s="2" t="str">
        <f>IF(Data!S8="estimate","*","")</f>
        <v/>
      </c>
      <c r="D12" s="3" t="str">
        <f>IF(Data!AN8= "","",Data!AN8)</f>
        <v/>
      </c>
      <c r="E12" s="3" t="str">
        <f>IF(Data!AM8="estimate","*","")</f>
        <v/>
      </c>
    </row>
    <row r="13" spans="1:10" ht="17" customHeight="1">
      <c r="A13" s="5" t="s">
        <v>13</v>
      </c>
      <c r="B13" s="10" t="str">
        <f>Data!T8</f>
        <v>Yes</v>
      </c>
      <c r="C13" s="11"/>
      <c r="D13" s="11" t="str">
        <f>IF(Data!AP8= "","",Data!AP8)</f>
        <v/>
      </c>
    </row>
    <row r="14" spans="1:10" ht="17" customHeight="1">
      <c r="A14" s="5" t="s">
        <v>14</v>
      </c>
      <c r="B14">
        <f>Data!U8</f>
        <v>8838</v>
      </c>
      <c r="C14" t="str">
        <f>IF(Data!V8="estimate","*","")</f>
        <v/>
      </c>
      <c r="D14" t="str">
        <f>IF(Data!AQ8= "","",Data!AQ8)</f>
        <v/>
      </c>
      <c r="E14" t="str">
        <f>IF(Data!AR8="estimate","*","")</f>
        <v/>
      </c>
    </row>
    <row r="15" spans="1:10" ht="17" customHeight="1">
      <c r="A15" s="5" t="s">
        <v>15</v>
      </c>
      <c r="B15">
        <f>Data!W8</f>
        <v>3.96</v>
      </c>
      <c r="C15" t="str">
        <f>IF(Data!X8="estimate","*","")</f>
        <v/>
      </c>
      <c r="D15" t="str">
        <f>IF(Data!AS8= "","",Data!AS8)</f>
        <v/>
      </c>
      <c r="E15" t="str">
        <f>IF(Data!AT8="estimate","*","")</f>
        <v/>
      </c>
    </row>
    <row r="16" spans="1:10" ht="17" customHeight="1">
      <c r="A16" s="5" t="s">
        <v>16</v>
      </c>
      <c r="B16">
        <f>Data!Y8</f>
        <v>350</v>
      </c>
      <c r="C16" t="str">
        <f>IF(Data!Z8="estimate","*","")</f>
        <v/>
      </c>
      <c r="D16" t="str">
        <f>IF(Data!AU8= "","",Data!AU8)</f>
        <v/>
      </c>
      <c r="E16" t="str">
        <f>IF(Data!AV8="estimate","*","")</f>
        <v/>
      </c>
    </row>
    <row r="17" spans="1:8" ht="17" customHeight="1">
      <c r="A17" s="5" t="s">
        <v>17</v>
      </c>
      <c r="B17">
        <f>Data!AA8</f>
        <v>3.21</v>
      </c>
      <c r="C17" t="str">
        <f>IF(Data!AB8="estimate","*","")</f>
        <v/>
      </c>
      <c r="D17" t="str">
        <f>IF(Data!AW8= "","",Data!AW8)</f>
        <v/>
      </c>
      <c r="E17" t="str">
        <f>IF(Data!AX8="estimate","*","")</f>
        <v/>
      </c>
    </row>
    <row r="18" spans="1:8" ht="17" customHeight="1">
      <c r="A18" s="5" t="s">
        <v>18</v>
      </c>
      <c r="B18">
        <f>Data!AC8</f>
        <v>284</v>
      </c>
      <c r="C18" t="str">
        <f>IF(Data!AD8="estimate","*","")</f>
        <v/>
      </c>
      <c r="D18" t="str">
        <f>IF(Data!AY8= "","",Data!AY8)</f>
        <v/>
      </c>
      <c r="E18" t="str">
        <f>IF(Data!AZ8="estimate","*","")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Data!B10</f>
        <v>Switzerland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Data!E10</f>
        <v>9739</v>
      </c>
      <c r="C3" t="str">
        <f>IF(Data!F10="estimate","*","")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Data!G10</f>
        <v>540000</v>
      </c>
      <c r="C5" s="2" t="str">
        <f>IF(Data!H10="estimate","*","")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Data!J10</f>
        <v>135000</v>
      </c>
      <c r="C8" t="str">
        <f>IF(Data!K10="estimate","*","")</f>
        <v>*</v>
      </c>
      <c r="D8">
        <f>IF(Data!AF10= "","",Data!AF10)</f>
        <v>135000</v>
      </c>
      <c r="E8" t="str">
        <f>IF(Data!AG10="estimate","*","")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Data!L10</f>
        <v>38443</v>
      </c>
      <c r="C9" t="str">
        <f>IF(Data!M10="estimate","*","")</f>
        <v/>
      </c>
      <c r="D9">
        <f>IF(Data!AH10= "","",Data!AH10)</f>
        <v>97949</v>
      </c>
      <c r="E9" t="str">
        <f>IF(Data!AI10="estimate","*","")</f>
        <v/>
      </c>
    </row>
    <row r="10" spans="1:10" ht="17" customHeight="1">
      <c r="A10" s="5" t="s">
        <v>10</v>
      </c>
      <c r="B10" s="28">
        <f>Data!N10</f>
        <v>13027</v>
      </c>
      <c r="C10" s="2" t="str">
        <f>IF(Data!O10="estimate","*","")</f>
        <v/>
      </c>
      <c r="D10">
        <f>IF(Data!AJ10= "","",Data!AJ10)</f>
        <v>27612</v>
      </c>
      <c r="E10" s="2" t="str">
        <f>IF(Data!AK10="estimate","*","")</f>
        <v/>
      </c>
    </row>
    <row r="11" spans="1:10" ht="17" customHeight="1">
      <c r="A11" s="5" t="s">
        <v>11</v>
      </c>
      <c r="B11" s="29">
        <f>Data!P10</f>
        <v>31164</v>
      </c>
      <c r="C11" s="2" t="str">
        <f>IF(Data!Q10="estimate","*","")</f>
        <v/>
      </c>
      <c r="D11">
        <f>IF(Data!AL10= "","",Data!AL10)</f>
        <v>96438</v>
      </c>
      <c r="E11" t="str">
        <f>IF(Data!AM10="estimate","*","")</f>
        <v/>
      </c>
    </row>
    <row r="12" spans="1:10" ht="17" customHeight="1">
      <c r="A12" s="7" t="s">
        <v>12</v>
      </c>
      <c r="B12" s="4">
        <f>Data!R10</f>
        <v>24192</v>
      </c>
      <c r="C12" s="2" t="str">
        <f>IF(Data!S10="estimate","*","")</f>
        <v/>
      </c>
      <c r="D12" s="3">
        <f>IF(Data!AN10= "","",Data!AN10)</f>
        <v>73040</v>
      </c>
      <c r="E12" s="3" t="str">
        <f>IF(Data!AM10="estimate","*","")</f>
        <v/>
      </c>
    </row>
    <row r="13" spans="1:10" ht="17" customHeight="1">
      <c r="A13" s="5" t="s">
        <v>13</v>
      </c>
      <c r="B13" s="10" t="str">
        <f>Data!T10</f>
        <v>Yes</v>
      </c>
      <c r="C13" s="11"/>
      <c r="D13" s="11" t="str">
        <f>IF(Data!AP10= "","",Data!AP10)</f>
        <v>Yes</v>
      </c>
    </row>
    <row r="14" spans="1:10" ht="17" customHeight="1">
      <c r="A14" s="5" t="s">
        <v>14</v>
      </c>
      <c r="B14">
        <f>Data!U10</f>
        <v>8419</v>
      </c>
      <c r="C14" t="str">
        <f>IF(Data!V10="estimate","*","")</f>
        <v/>
      </c>
      <c r="D14">
        <f>IF(Data!AQ10= "","",Data!AQ10)</f>
        <v>8062</v>
      </c>
      <c r="E14" t="str">
        <f>IF(Data!AR10="estimate","*","")</f>
        <v/>
      </c>
    </row>
    <row r="15" spans="1:10" ht="17" customHeight="1">
      <c r="A15" s="5" t="s">
        <v>15</v>
      </c>
      <c r="B15">
        <f>Data!W10</f>
        <v>3.96</v>
      </c>
      <c r="C15" t="str">
        <f>IF(Data!X10="estimate","*","")</f>
        <v/>
      </c>
      <c r="D15">
        <f>IF(Data!AS10= "","",Data!AS10)</f>
        <v>4.04</v>
      </c>
      <c r="E15" t="str">
        <f>IF(Data!AT10="estimate","*","")</f>
        <v/>
      </c>
    </row>
    <row r="16" spans="1:10" ht="17" customHeight="1">
      <c r="A16" s="5" t="s">
        <v>16</v>
      </c>
      <c r="B16">
        <f>Data!Y10</f>
        <v>334</v>
      </c>
      <c r="C16" t="str">
        <f>IF(Data!Z10="estimate","*","")</f>
        <v/>
      </c>
      <c r="D16">
        <f>IF(Data!AU10= "","",Data!AU10)</f>
        <v>326</v>
      </c>
      <c r="E16" t="str">
        <f>IF(Data!AV10="estimate","*","")</f>
        <v/>
      </c>
    </row>
    <row r="17" spans="1:8" ht="17" customHeight="1">
      <c r="A17" s="5" t="s">
        <v>17</v>
      </c>
      <c r="B17">
        <f>Data!AA10</f>
        <v>3.22</v>
      </c>
      <c r="C17" t="str">
        <f>IF(Data!AB10="estimate","*","")</f>
        <v/>
      </c>
      <c r="D17">
        <f>IF(Data!AW10= "","",Data!AW10)</f>
        <v>3.26</v>
      </c>
      <c r="E17" t="str">
        <f>IF(Data!AX10="estimate","*","")</f>
        <v/>
      </c>
    </row>
    <row r="18" spans="1:8" ht="17" customHeight="1">
      <c r="A18" s="5" t="s">
        <v>18</v>
      </c>
      <c r="B18">
        <f>Data!AC10</f>
        <v>271</v>
      </c>
      <c r="C18" t="str">
        <f>IF(Data!AD10="estimate","*","")</f>
        <v/>
      </c>
      <c r="D18">
        <f>IF(Data!AY10= "","",Data!AY10)</f>
        <v>263</v>
      </c>
      <c r="E18" t="str">
        <f>IF(Data!AZ10="estimate","*","")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Data!B11</f>
        <v>UK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Data!E11</f>
        <v>3456</v>
      </c>
      <c r="C3" t="str">
        <f>IF(Data!F11="estimate","*","")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Data!G11</f>
        <v>1897000</v>
      </c>
      <c r="C5" s="2" t="str">
        <f>IF(Data!H11="estimate","*","")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Data!J11</f>
        <v>1715000</v>
      </c>
      <c r="C8" t="str">
        <f>IF(Data!K11="estimate","*","")</f>
        <v>*</v>
      </c>
      <c r="D8" t="str">
        <f>IF(Data!AF11= "","",Data!AF11)</f>
        <v/>
      </c>
      <c r="E8" t="str">
        <f>IF(Data!AG11="estimate","*","")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Data!L11</f>
        <v>954000</v>
      </c>
      <c r="C9" t="str">
        <f>IF(Data!M11="estimate","*","")</f>
        <v/>
      </c>
      <c r="D9" t="str">
        <f>IF(Data!AH11= "","",Data!AH11)</f>
        <v/>
      </c>
      <c r="E9" t="str">
        <f>IF(Data!AI11="estimate","*","")</f>
        <v/>
      </c>
    </row>
    <row r="10" spans="1:10" ht="17" customHeight="1">
      <c r="A10" s="5" t="s">
        <v>10</v>
      </c>
      <c r="B10" s="28">
        <f>Data!N11</f>
        <v>196859</v>
      </c>
      <c r="C10" s="2" t="str">
        <f>IF(Data!O11="estimate","*","")</f>
        <v/>
      </c>
      <c r="D10" t="str">
        <f>IF(Data!AJ11= "","",Data!AJ11)</f>
        <v/>
      </c>
      <c r="E10" s="2" t="str">
        <f>IF(Data!AK11="estimate","*","")</f>
        <v/>
      </c>
    </row>
    <row r="11" spans="1:10" ht="17" customHeight="1">
      <c r="A11" s="5" t="s">
        <v>11</v>
      </c>
      <c r="B11" s="29">
        <f>Data!P11</f>
        <v>1065000</v>
      </c>
      <c r="C11" s="2" t="str">
        <f>IF(Data!Q11="estimate","*","")</f>
        <v>*</v>
      </c>
      <c r="D11" t="str">
        <f>IF(Data!AL11= "","",Data!AL11)</f>
        <v/>
      </c>
      <c r="E11" t="str">
        <f>IF(Data!AM11="estimate","*","")</f>
        <v/>
      </c>
    </row>
    <row r="12" spans="1:10" ht="17" customHeight="1">
      <c r="A12" s="7" t="s">
        <v>12</v>
      </c>
      <c r="B12" s="4">
        <f>Data!R11</f>
        <v>483903</v>
      </c>
      <c r="C12" s="2" t="str">
        <f>IF(Data!S11="estimate","*","")</f>
        <v/>
      </c>
      <c r="D12" s="3" t="str">
        <f>IF(Data!AN11= "","",Data!AN11)</f>
        <v/>
      </c>
      <c r="E12" s="3" t="str">
        <f>IF(Data!AM11="estimate","*","")</f>
        <v/>
      </c>
    </row>
    <row r="13" spans="1:10" ht="17" customHeight="1">
      <c r="A13" s="5" t="s">
        <v>13</v>
      </c>
      <c r="B13" s="10" t="str">
        <f>Data!T11</f>
        <v>Yes</v>
      </c>
      <c r="C13" s="11"/>
      <c r="D13" s="11" t="str">
        <f>IF(Data!AP11= "","",Data!AP11)</f>
        <v/>
      </c>
    </row>
    <row r="14" spans="1:10" ht="17" customHeight="1">
      <c r="A14" s="5" t="s">
        <v>14</v>
      </c>
      <c r="B14">
        <f>Data!U11</f>
        <v>9233</v>
      </c>
      <c r="C14" t="str">
        <f>IF(Data!V11="estimate","*","")</f>
        <v/>
      </c>
      <c r="D14" t="str">
        <f>IF(Data!AQ11= "","",Data!AQ11)</f>
        <v/>
      </c>
      <c r="E14" t="str">
        <f>IF(Data!AR11="estimate","*","")</f>
        <v/>
      </c>
    </row>
    <row r="15" spans="1:10" ht="17" customHeight="1">
      <c r="A15" s="5" t="s">
        <v>15</v>
      </c>
      <c r="B15">
        <f>Data!W11</f>
        <v>3.9</v>
      </c>
      <c r="C15" t="str">
        <f>IF(Data!X11="estimate","*","")</f>
        <v/>
      </c>
      <c r="D15" t="str">
        <f>IF(Data!AS11= "","",Data!AS11)</f>
        <v/>
      </c>
      <c r="E15" t="str">
        <f>IF(Data!AT11="estimate","*","")</f>
        <v/>
      </c>
    </row>
    <row r="16" spans="1:10" ht="17" customHeight="1">
      <c r="A16" s="5" t="s">
        <v>16</v>
      </c>
      <c r="B16">
        <f>Data!Y11</f>
        <v>360</v>
      </c>
      <c r="C16" t="str">
        <f>IF(Data!Z11="estimate","*","")</f>
        <v/>
      </c>
      <c r="D16" t="str">
        <f>IF(Data!AU11= "","",Data!AU11)</f>
        <v/>
      </c>
      <c r="E16" t="str">
        <f>IF(Data!AV11="estimate","*","")</f>
        <v/>
      </c>
    </row>
    <row r="17" spans="1:8" ht="17" customHeight="1">
      <c r="A17" s="5" t="s">
        <v>17</v>
      </c>
      <c r="B17">
        <f>Data!AA11</f>
        <v>3.2</v>
      </c>
      <c r="C17" t="str">
        <f>IF(Data!AB11="estimate","*","")</f>
        <v/>
      </c>
      <c r="D17" t="str">
        <f>IF(Data!AW11= "","",Data!AW11)</f>
        <v/>
      </c>
      <c r="E17" t="str">
        <f>IF(Data!AX11="estimate","*","")</f>
        <v/>
      </c>
    </row>
    <row r="18" spans="1:8" ht="17" customHeight="1">
      <c r="A18" s="5" t="s">
        <v>18</v>
      </c>
      <c r="B18">
        <f>Data!AC11</f>
        <v>295</v>
      </c>
      <c r="C18" t="str">
        <f>IF(Data!AD11="estimate","*","")</f>
        <v/>
      </c>
      <c r="D18" t="str">
        <f>IF(Data!AY11= "","",Data!AY11)</f>
        <v/>
      </c>
      <c r="E18" t="str">
        <f>IF(Data!AZ11="estimate","*","")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zoomScale="150" zoomScaleNormal="150" zoomScalePageLayoutView="150" workbookViewId="0">
      <selection activeCell="B3" sqref="B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Data!B21</f>
        <v>USA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Data!E21</f>
        <v>26538</v>
      </c>
      <c r="C3" t="str">
        <f>IF(Data!F21="estimate","*","")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Data!G21</f>
        <v>9300000</v>
      </c>
      <c r="C5" s="2" t="str">
        <f>IF(Data!H21="estimate","*","")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Data!J21</f>
        <v>8300000</v>
      </c>
      <c r="C8" t="str">
        <f>IF(Data!K21="estimate","*","")</f>
        <v/>
      </c>
      <c r="D8" t="str">
        <f>IF(Data!AF21= "","",Data!AF21)</f>
        <v/>
      </c>
      <c r="E8" t="str">
        <f>IF(Data!AG21="estimate","*","")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Data!L21</f>
        <v>1750000</v>
      </c>
      <c r="C9" t="str">
        <f>IF(Data!M21="estimate","*","")</f>
        <v/>
      </c>
      <c r="D9" t="str">
        <f>IF(Data!AH21= "","",Data!AH21)</f>
        <v/>
      </c>
      <c r="E9" t="str">
        <f>IF(Data!AI21="estimate","*","")</f>
        <v/>
      </c>
    </row>
    <row r="10" spans="1:10" ht="17" customHeight="1">
      <c r="A10" s="5" t="s">
        <v>10</v>
      </c>
      <c r="B10" s="28">
        <f>Data!N21</f>
        <v>377305</v>
      </c>
      <c r="C10" s="2" t="str">
        <f>IF(Data!O21="estimate","*","")</f>
        <v/>
      </c>
      <c r="D10" t="str">
        <f>IF(Data!AJ21= "","",Data!AJ21)</f>
        <v/>
      </c>
      <c r="E10" s="2" t="str">
        <f>IF(Data!AK21="estimate","*","")</f>
        <v/>
      </c>
    </row>
    <row r="11" spans="1:10" ht="17" customHeight="1">
      <c r="A11" s="5" t="s">
        <v>11</v>
      </c>
      <c r="B11" s="29">
        <f>Data!P21</f>
        <v>3630000</v>
      </c>
      <c r="C11" s="2" t="str">
        <f>IF(Data!Q21="estimate","*","")</f>
        <v/>
      </c>
      <c r="D11" t="str">
        <f>IF(Data!AL21= "","",Data!AL21)</f>
        <v/>
      </c>
      <c r="E11" t="str">
        <f>IF(Data!AM21="estimate","*","")</f>
        <v/>
      </c>
    </row>
    <row r="12" spans="1:10" ht="17" customHeight="1">
      <c r="A12" s="7" t="s">
        <v>12</v>
      </c>
      <c r="B12" s="4">
        <f>Data!R21</f>
        <v>3631313</v>
      </c>
      <c r="C12" s="2" t="str">
        <f>IF(Data!S21="estimate","*","")</f>
        <v/>
      </c>
      <c r="D12" s="3" t="str">
        <f>IF(Data!AN21= "","",Data!AN21)</f>
        <v/>
      </c>
      <c r="E12" s="3" t="str">
        <f>IF(Data!AM21="estimate","*","")</f>
        <v/>
      </c>
    </row>
    <row r="13" spans="1:10" ht="17" customHeight="1">
      <c r="A13" s="5" t="s">
        <v>13</v>
      </c>
      <c r="B13" s="10" t="str">
        <f>Data!T21</f>
        <v>yes</v>
      </c>
      <c r="C13" s="11"/>
      <c r="D13" s="11" t="str">
        <f>IF(Data!AP21= "","",Data!AP21)</f>
        <v/>
      </c>
    </row>
    <row r="14" spans="1:10" ht="17" customHeight="1">
      <c r="A14" s="5" t="s">
        <v>14</v>
      </c>
      <c r="B14">
        <f>Data!U21</f>
        <v>11617</v>
      </c>
      <c r="C14" t="str">
        <f>IF(Data!V21="estimate","*","")</f>
        <v/>
      </c>
      <c r="D14" t="str">
        <f>IF(Data!AQ21= "","",Data!AQ21)</f>
        <v/>
      </c>
      <c r="E14" t="str">
        <f>IF(Data!AR21="estimate","*","")</f>
        <v/>
      </c>
    </row>
    <row r="15" spans="1:10" ht="17" customHeight="1">
      <c r="A15" s="5" t="s">
        <v>15</v>
      </c>
      <c r="B15">
        <f>Data!W21</f>
        <v>3.7</v>
      </c>
      <c r="C15" t="str">
        <f>IF(Data!X21="estimate","*","")</f>
        <v/>
      </c>
      <c r="D15" t="str">
        <f>IF(Data!AS21= "","",Data!AS21)</f>
        <v/>
      </c>
      <c r="E15" t="str">
        <f>IF(Data!AT21="estimate","*","")</f>
        <v/>
      </c>
    </row>
    <row r="16" spans="1:10" ht="17" customHeight="1">
      <c r="A16" s="5" t="s">
        <v>16</v>
      </c>
      <c r="B16">
        <f>Data!Y21</f>
        <v>430</v>
      </c>
      <c r="C16" t="str">
        <f>IF(Data!Z21="estimate","*","")</f>
        <v/>
      </c>
      <c r="D16" t="str">
        <f>IF(Data!AU21= "","",Data!AU21)</f>
        <v/>
      </c>
      <c r="E16" t="str">
        <f>IF(Data!AV21="estimate","*","")</f>
        <v/>
      </c>
    </row>
    <row r="17" spans="1:8" ht="17" customHeight="1">
      <c r="A17" s="5" t="s">
        <v>17</v>
      </c>
      <c r="B17">
        <f>Data!AA21</f>
        <v>3.09</v>
      </c>
      <c r="C17" t="str">
        <f>IF(Data!AB21="estimate","*","")</f>
        <v/>
      </c>
      <c r="D17" t="str">
        <f>IF(Data!AW21= "","",Data!AW21)</f>
        <v/>
      </c>
      <c r="E17" t="str">
        <f>IF(Data!AX21="estimate","*","")</f>
        <v/>
      </c>
    </row>
    <row r="18" spans="1:8" ht="17" customHeight="1">
      <c r="A18" s="5" t="s">
        <v>18</v>
      </c>
      <c r="B18">
        <f>Data!AC21</f>
        <v>359</v>
      </c>
      <c r="C18" t="str">
        <f>IF(Data!AD21="estimate","*","")</f>
        <v/>
      </c>
      <c r="D18" t="str">
        <f>IF(Data!AY21= "","",Data!AY21)</f>
        <v/>
      </c>
      <c r="E18" t="str">
        <f>IF(Data!AZ21="estimate","*","")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50" zoomScaleNormal="150" zoomScalePageLayoutView="150" workbookViewId="0">
      <selection activeCell="B19" sqref="B19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Data!B18</f>
        <v>Australia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Data!E18</f>
        <v>1352</v>
      </c>
      <c r="C3" t="str">
        <f>IF(Data!F18="estimate","*","")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Data!G18</f>
        <v>1663000</v>
      </c>
      <c r="C5" s="2" t="str">
        <f>IF(Data!H18="estimate","*","")</f>
        <v>*</v>
      </c>
      <c r="E5" s="6"/>
    </row>
    <row r="6" spans="1:10" ht="15">
      <c r="B6" s="5"/>
      <c r="C6" s="9" t="str">
        <f>IF(E7="","All Holsteins","Black and White")</f>
        <v>All Holsteins</v>
      </c>
      <c r="E6" s="9" t="str">
        <f>IF(E7="","","Red and White")</f>
        <v/>
      </c>
      <c r="F6" s="9"/>
    </row>
    <row r="7" spans="1:10" ht="17" customHeight="1">
      <c r="A7" s="5" t="s">
        <v>8</v>
      </c>
      <c r="B7">
        <f>Data!J18</f>
        <v>1080950</v>
      </c>
      <c r="C7" t="str">
        <f>IF(Data!K18="estimate","*","")</f>
        <v>*</v>
      </c>
      <c r="D7" t="str">
        <f>IF(Data!AF18= "","",Data!AF18)</f>
        <v/>
      </c>
      <c r="E7" t="str">
        <f>IF(Data!AG18="estimate","*","")</f>
        <v/>
      </c>
      <c r="F7" s="2"/>
      <c r="G7" s="2"/>
      <c r="H7" s="2"/>
      <c r="I7" s="2"/>
      <c r="J7" s="2"/>
    </row>
    <row r="8" spans="1:10" ht="17" customHeight="1">
      <c r="A8" s="5" t="s">
        <v>9</v>
      </c>
      <c r="B8">
        <f>Data!L18</f>
        <v>278256</v>
      </c>
      <c r="C8" t="str">
        <f>IF(Data!M18="estimate","*","")</f>
        <v>*</v>
      </c>
      <c r="D8" t="str">
        <f>IF(Data!AH18= "","",Data!AH18)</f>
        <v/>
      </c>
      <c r="E8" t="str">
        <f>IF(Data!AI18="estimate","*","")</f>
        <v/>
      </c>
    </row>
    <row r="9" spans="1:10" ht="17" customHeight="1">
      <c r="A9" s="5" t="s">
        <v>10</v>
      </c>
      <c r="B9">
        <f>Data!N18</f>
        <v>73101</v>
      </c>
      <c r="C9" s="2" t="str">
        <f>IF(Data!O18="estimate","*","")</f>
        <v/>
      </c>
      <c r="D9" t="str">
        <f>IF(Data!AJ18= "","",Data!AJ18)</f>
        <v/>
      </c>
      <c r="E9" s="2" t="str">
        <f>IF(Data!AK18="estimate","*","")</f>
        <v/>
      </c>
    </row>
    <row r="10" spans="1:10" ht="17" customHeight="1">
      <c r="A10" s="5" t="s">
        <v>11</v>
      </c>
      <c r="B10" s="4">
        <f>Data!P18</f>
        <v>291259</v>
      </c>
      <c r="C10" s="2" t="str">
        <f>IF(Data!Q18="estimate","*","")</f>
        <v/>
      </c>
      <c r="D10" t="str">
        <f>IF(Data!AL18= "","",Data!AL18)</f>
        <v/>
      </c>
      <c r="E10" t="str">
        <f>IF(Data!AM18="estimate","*","")</f>
        <v/>
      </c>
    </row>
    <row r="11" spans="1:10" ht="17" customHeight="1">
      <c r="A11" s="7" t="s">
        <v>12</v>
      </c>
      <c r="B11" s="4">
        <f>Data!R18</f>
        <v>291259</v>
      </c>
      <c r="C11" s="2" t="str">
        <f>IF(Data!S18="estimate","*","")</f>
        <v/>
      </c>
      <c r="D11" s="3" t="str">
        <f>IF(Data!AN18= "","",Data!AN18)</f>
        <v/>
      </c>
      <c r="E11" s="3" t="str">
        <f>IF(Data!AM18="estimate","*","")</f>
        <v/>
      </c>
    </row>
    <row r="12" spans="1:10" ht="17" customHeight="1">
      <c r="A12" s="5" t="s">
        <v>13</v>
      </c>
      <c r="B12" s="10" t="str">
        <f>Data!T18</f>
        <v>Yes</v>
      </c>
      <c r="C12" s="11"/>
      <c r="D12" s="11" t="str">
        <f>IF(Data!AP18= "","",Data!AP18)</f>
        <v/>
      </c>
    </row>
    <row r="13" spans="1:10" ht="17" customHeight="1">
      <c r="A13" s="5" t="s">
        <v>14</v>
      </c>
      <c r="B13">
        <f>Data!U18</f>
        <v>7544</v>
      </c>
      <c r="C13" t="str">
        <f>IF(Data!V18="estimate","*","")</f>
        <v/>
      </c>
      <c r="D13" t="str">
        <f>IF(Data!AQ18= "","",Data!AQ18)</f>
        <v/>
      </c>
      <c r="E13" t="str">
        <f>IF(Data!AR18="estimate","*","")</f>
        <v/>
      </c>
    </row>
    <row r="14" spans="1:10" ht="17" customHeight="1">
      <c r="A14" s="5" t="s">
        <v>15</v>
      </c>
      <c r="B14">
        <f>Data!W18</f>
        <v>3.85</v>
      </c>
      <c r="C14" t="str">
        <f>IF(Data!X18="estimate","*","")</f>
        <v/>
      </c>
      <c r="D14" t="str">
        <f>IF(Data!AS18= "","",Data!AS18)</f>
        <v/>
      </c>
      <c r="E14" t="str">
        <f>IF(Data!AT18="estimate","*","")</f>
        <v/>
      </c>
    </row>
    <row r="15" spans="1:10" ht="17" customHeight="1">
      <c r="A15" s="5" t="s">
        <v>16</v>
      </c>
      <c r="B15">
        <f>Data!Y18</f>
        <v>290</v>
      </c>
      <c r="C15" t="str">
        <f>IF(Data!Z18="estimate","*","")</f>
        <v/>
      </c>
      <c r="D15" t="str">
        <f>IF(Data!AU18= "","",Data!AU18)</f>
        <v/>
      </c>
      <c r="E15" t="str">
        <f>IF(Data!AV18="estimate","*","")</f>
        <v/>
      </c>
    </row>
    <row r="16" spans="1:10" ht="17" customHeight="1">
      <c r="A16" s="5" t="s">
        <v>17</v>
      </c>
      <c r="B16">
        <f>Data!AA18</f>
        <v>3.27</v>
      </c>
      <c r="C16" t="str">
        <f>IF(Data!AB18="estimate","*","")</f>
        <v/>
      </c>
      <c r="D16" t="str">
        <f>IF(Data!AW18= "","",Data!AW18)</f>
        <v/>
      </c>
      <c r="E16" t="str">
        <f>IF(Data!AX18="estimate","*","")</f>
        <v/>
      </c>
    </row>
    <row r="17" spans="1:5" ht="17" customHeight="1">
      <c r="A17" s="5" t="s">
        <v>18</v>
      </c>
      <c r="B17">
        <f>Data!AC18</f>
        <v>246</v>
      </c>
      <c r="C17" t="str">
        <f>IF(Data!AD18="estimate","*","")</f>
        <v/>
      </c>
      <c r="D17" t="str">
        <f>IF(Data!AY18= "","",Data!AY18)</f>
        <v/>
      </c>
      <c r="E17" t="str">
        <f>IF(Data!AZ18="estimate","*","")</f>
        <v/>
      </c>
    </row>
    <row r="18" spans="1:5" ht="4" customHeight="1"/>
    <row r="19" spans="1:5" ht="17" customHeight="1">
      <c r="A19" s="5" t="s">
        <v>31</v>
      </c>
    </row>
    <row r="20" spans="1:5" ht="15" customHeight="1">
      <c r="A20" s="14" t="s">
        <v>44</v>
      </c>
      <c r="B20" s="15" t="s">
        <v>43</v>
      </c>
    </row>
    <row r="21" spans="1:5" ht="15" customHeight="1">
      <c r="A21" s="12" t="s">
        <v>34</v>
      </c>
      <c r="B21" s="13" t="s">
        <v>38</v>
      </c>
    </row>
    <row r="22" spans="1:5" ht="15" customHeight="1">
      <c r="A22" s="12" t="s">
        <v>35</v>
      </c>
      <c r="B22" s="13" t="s">
        <v>39</v>
      </c>
    </row>
    <row r="23" spans="1:5" ht="15" customHeight="1">
      <c r="A23" s="12" t="s">
        <v>36</v>
      </c>
      <c r="B23" s="13" t="s">
        <v>40</v>
      </c>
    </row>
    <row r="24" spans="1:5" ht="15" customHeight="1">
      <c r="A24" s="12" t="s">
        <v>32</v>
      </c>
      <c r="B24" s="13" t="s">
        <v>41</v>
      </c>
    </row>
    <row r="25" spans="1:5" ht="15" customHeight="1">
      <c r="A25" s="12" t="s">
        <v>47</v>
      </c>
      <c r="B25" s="13" t="s">
        <v>46</v>
      </c>
    </row>
    <row r="26" spans="1:5" ht="15" customHeight="1">
      <c r="A26" s="12" t="s">
        <v>37</v>
      </c>
      <c r="B26" s="13" t="s">
        <v>42</v>
      </c>
    </row>
    <row r="27" spans="1:5" ht="15" customHeight="1">
      <c r="A27" s="12" t="s">
        <v>45</v>
      </c>
      <c r="B27" s="13" t="s">
        <v>42</v>
      </c>
    </row>
    <row r="28" spans="1:5" ht="15" customHeight="1">
      <c r="A28" s="12" t="s">
        <v>48</v>
      </c>
      <c r="B28" s="13" t="s">
        <v>49</v>
      </c>
    </row>
  </sheetData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B1" zoomScale="150" zoomScaleNormal="150" zoomScalePageLayoutView="150" workbookViewId="0">
      <selection activeCell="G17" sqref="G17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Data!B13</f>
        <v>Belgium (Walloon Region)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Data!E13</f>
        <v>849</v>
      </c>
      <c r="C3" t="str">
        <f>IF(Data!F13="estimate","*","")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Data!G13</f>
        <v>202825</v>
      </c>
      <c r="C5" s="2" t="str">
        <f>IF(Data!H13="estimate","*","")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Data!J13</f>
        <v>157040</v>
      </c>
      <c r="C8" t="str">
        <f>IF(Data!K13="estimate","*","")</f>
        <v>*</v>
      </c>
      <c r="D8">
        <f>IF(Data!AF13= "","",Data!AF13)</f>
        <v>23386</v>
      </c>
      <c r="E8" t="str">
        <f>IF(Data!AG13="estimate","*","")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Data!L13</f>
        <v>41498</v>
      </c>
      <c r="C9" t="str">
        <f>IF(Data!M13="estimate","*","")</f>
        <v/>
      </c>
      <c r="D9">
        <f>IF(Data!AH13= "","",Data!AH13)</f>
        <v>5661</v>
      </c>
      <c r="E9" t="str">
        <f>IF(Data!AI13="estimate","*","")</f>
        <v/>
      </c>
    </row>
    <row r="10" spans="1:10" ht="17" customHeight="1">
      <c r="A10" s="5" t="s">
        <v>10</v>
      </c>
      <c r="B10">
        <f>Data!N13</f>
        <v>14483</v>
      </c>
      <c r="C10" s="2" t="str">
        <f>IF(Data!O13="estimate","*","")</f>
        <v/>
      </c>
      <c r="D10">
        <f>IF(Data!AJ13= "","",Data!AJ13)</f>
        <v>1857</v>
      </c>
      <c r="E10" s="2" t="str">
        <f>IF(Data!AK13="estimate","*","")</f>
        <v/>
      </c>
    </row>
    <row r="11" spans="1:10" ht="17" customHeight="1">
      <c r="A11" s="5" t="s">
        <v>11</v>
      </c>
      <c r="B11" s="4">
        <f>Data!P13</f>
        <v>53271</v>
      </c>
      <c r="C11" s="2" t="str">
        <f>IF(Data!Q13="estimate","*","")</f>
        <v/>
      </c>
      <c r="D11">
        <f>IF(Data!AL13= "","",Data!AL13)</f>
        <v>7933</v>
      </c>
      <c r="E11" t="str">
        <f>IF(Data!AM13="estimate","*","")</f>
        <v/>
      </c>
    </row>
    <row r="12" spans="1:10" ht="17" customHeight="1">
      <c r="A12" s="7" t="s">
        <v>12</v>
      </c>
      <c r="B12" s="4">
        <f>Data!R13</f>
        <v>38816</v>
      </c>
      <c r="C12" s="2" t="str">
        <f>IF(Data!S13="estimate","*","")</f>
        <v/>
      </c>
      <c r="D12" s="3">
        <f>IF(Data!AN13= "","",Data!AN13)</f>
        <v>6107</v>
      </c>
      <c r="E12" s="3" t="str">
        <f>IF(Data!AM13="estimate","*","")</f>
        <v/>
      </c>
    </row>
    <row r="13" spans="1:10" ht="17" customHeight="1">
      <c r="A13" s="5" t="s">
        <v>13</v>
      </c>
      <c r="B13" s="10" t="str">
        <f>Data!T13</f>
        <v>Yes</v>
      </c>
      <c r="C13" s="11"/>
      <c r="D13" s="11" t="str">
        <f>IF(Data!AP13= "","",Data!AP13)</f>
        <v>Yes</v>
      </c>
    </row>
    <row r="14" spans="1:10" ht="17" customHeight="1">
      <c r="A14" s="5" t="s">
        <v>14</v>
      </c>
      <c r="B14">
        <f>Data!U13</f>
        <v>8071</v>
      </c>
      <c r="C14" t="str">
        <f>IF(Data!V13="estimate","*","")</f>
        <v/>
      </c>
      <c r="D14">
        <f>IF(Data!AQ13= "","",Data!AQ13)</f>
        <v>7351</v>
      </c>
      <c r="E14" t="str">
        <f>IF(Data!AR13="estimate","*","")</f>
        <v/>
      </c>
    </row>
    <row r="15" spans="1:10" ht="17" customHeight="1">
      <c r="A15" s="5" t="s">
        <v>15</v>
      </c>
      <c r="B15">
        <f>Data!W13</f>
        <v>3.91</v>
      </c>
      <c r="C15" t="str">
        <f>IF(Data!X13="estimate","*","")</f>
        <v/>
      </c>
      <c r="D15">
        <f>IF(Data!AS13= "","",Data!AS13)</f>
        <v>4.09</v>
      </c>
      <c r="E15" t="str">
        <f>IF(Data!AT13="estimate","*","")</f>
        <v/>
      </c>
    </row>
    <row r="16" spans="1:10" ht="17" customHeight="1">
      <c r="A16" s="5" t="s">
        <v>16</v>
      </c>
      <c r="B16">
        <f>Data!Y13</f>
        <v>316</v>
      </c>
      <c r="C16" t="str">
        <f>IF(Data!Z13="estimate","*","")</f>
        <v/>
      </c>
      <c r="D16">
        <f>IF(Data!AU13= "","",Data!AU13)</f>
        <v>301</v>
      </c>
      <c r="E16" t="str">
        <f>IF(Data!AV13="estimate","*","")</f>
        <v/>
      </c>
    </row>
    <row r="17" spans="1:5" ht="17" customHeight="1">
      <c r="A17" s="5" t="s">
        <v>17</v>
      </c>
      <c r="B17">
        <f>Data!AA13</f>
        <v>3.32</v>
      </c>
      <c r="C17" t="str">
        <f>IF(Data!AB13="estimate","*","")</f>
        <v/>
      </c>
      <c r="D17">
        <f>IF(Data!AW13= "","",Data!AW13)</f>
        <v>3.37</v>
      </c>
      <c r="E17" t="str">
        <f>IF(Data!AX13="estimate","*","")</f>
        <v/>
      </c>
    </row>
    <row r="18" spans="1:5" ht="17" customHeight="1">
      <c r="A18" s="5" t="s">
        <v>18</v>
      </c>
      <c r="B18">
        <f>Data!AC13</f>
        <v>268</v>
      </c>
      <c r="C18" t="str">
        <f>IF(Data!AD13="estimate","*","")</f>
        <v/>
      </c>
      <c r="D18">
        <f>IF(Data!AY13= "","",Data!AY13)</f>
        <v>248</v>
      </c>
      <c r="E18" t="str">
        <f>IF(Data!AZ13="estimate","*","")</f>
        <v/>
      </c>
    </row>
    <row r="19" spans="1:5" ht="5" customHeight="1"/>
    <row r="20" spans="1:5" ht="17" customHeight="1">
      <c r="A20" s="5" t="s">
        <v>31</v>
      </c>
      <c r="B20" t="str">
        <f>IF(Data!BA13= "","",Data!BA13)</f>
        <v/>
      </c>
    </row>
    <row r="21" spans="1:5" ht="5" customHeight="1"/>
    <row r="22" spans="1:5" ht="15" customHeight="1">
      <c r="A22" s="14" t="s">
        <v>44</v>
      </c>
      <c r="B22" s="15" t="s">
        <v>43</v>
      </c>
    </row>
    <row r="23" spans="1:5" ht="15" customHeight="1">
      <c r="A23" s="12" t="s">
        <v>34</v>
      </c>
      <c r="B23" s="13" t="s">
        <v>38</v>
      </c>
    </row>
    <row r="24" spans="1:5" ht="15" customHeight="1">
      <c r="A24" s="12" t="s">
        <v>35</v>
      </c>
      <c r="B24" s="13" t="s">
        <v>39</v>
      </c>
    </row>
    <row r="25" spans="1:5" ht="15" customHeight="1">
      <c r="A25" s="12" t="s">
        <v>36</v>
      </c>
      <c r="B25" s="13" t="s">
        <v>40</v>
      </c>
    </row>
    <row r="26" spans="1:5" ht="15" customHeight="1">
      <c r="A26" s="12" t="s">
        <v>32</v>
      </c>
      <c r="B26" s="13" t="s">
        <v>41</v>
      </c>
    </row>
    <row r="27" spans="1:5" ht="15" customHeight="1">
      <c r="A27" s="12" t="s">
        <v>47</v>
      </c>
      <c r="B27" s="13" t="s">
        <v>46</v>
      </c>
    </row>
    <row r="28" spans="1:5" ht="15" customHeight="1">
      <c r="A28" s="12" t="s">
        <v>37</v>
      </c>
      <c r="B28" s="13" t="s">
        <v>42</v>
      </c>
    </row>
    <row r="29" spans="1:5" ht="15" customHeight="1">
      <c r="A29" s="12" t="s">
        <v>45</v>
      </c>
      <c r="B29" s="13" t="s">
        <v>42</v>
      </c>
    </row>
    <row r="30" spans="1:5" ht="15" customHeight="1">
      <c r="A30" s="12" t="s">
        <v>48</v>
      </c>
      <c r="B30" s="13" t="s">
        <v>49</v>
      </c>
    </row>
  </sheetData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F15" sqref="F15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Data!B25</f>
        <v>Croatia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Data!E25</f>
        <v>2290</v>
      </c>
      <c r="C3" t="str">
        <f>IF(Data!F25="estimate","*","")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Data!G25</f>
        <v>151274</v>
      </c>
      <c r="C5" s="2" t="str">
        <f>IF(Data!H25="estimate","*","")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Data!J25</f>
        <v>40751</v>
      </c>
      <c r="C8" t="str">
        <f>IF(Data!K25="estimate","*","")</f>
        <v/>
      </c>
      <c r="D8" t="str">
        <f>IF(Data!AF25= "","",Data!AF25)</f>
        <v/>
      </c>
      <c r="E8" t="str">
        <f>IF(Data!AG25="estimate","*","")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Data!L25</f>
        <v>38700</v>
      </c>
      <c r="C9" t="str">
        <f>IF(Data!M25="estimate","*","")</f>
        <v/>
      </c>
      <c r="D9" t="str">
        <f>IF(Data!AH25= "","",Data!AH25)</f>
        <v/>
      </c>
      <c r="E9" t="str">
        <f>IF(Data!AI25="estimate","*","")</f>
        <v/>
      </c>
    </row>
    <row r="10" spans="1:10" ht="17" customHeight="1">
      <c r="A10" s="5" t="s">
        <v>10</v>
      </c>
      <c r="B10">
        <f>Data!N25</f>
        <v>13500</v>
      </c>
      <c r="C10" s="2" t="str">
        <f>IF(Data!O25="estimate","*","")</f>
        <v/>
      </c>
      <c r="D10" t="str">
        <f>IF(Data!AJ25= "","",Data!AJ25)</f>
        <v/>
      </c>
      <c r="E10" s="2" t="str">
        <f>IF(Data!AK25="estimate","*","")</f>
        <v/>
      </c>
    </row>
    <row r="11" spans="1:10" ht="17" customHeight="1">
      <c r="A11" s="5" t="s">
        <v>11</v>
      </c>
      <c r="B11" s="4">
        <f>Data!P25</f>
        <v>36982</v>
      </c>
      <c r="C11" s="2" t="str">
        <f>IF(Data!Q25="estimate","*","")</f>
        <v/>
      </c>
      <c r="D11" t="str">
        <f>IF(Data!AL25= "","",Data!AL25)</f>
        <v/>
      </c>
      <c r="E11" t="str">
        <f>IF(Data!AM25="estimate","*","")</f>
        <v/>
      </c>
    </row>
    <row r="12" spans="1:10" ht="17" customHeight="1">
      <c r="A12" s="7" t="s">
        <v>12</v>
      </c>
      <c r="B12" s="4">
        <f>Data!R25</f>
        <v>36982</v>
      </c>
      <c r="C12" s="2" t="str">
        <f>IF(Data!S25="estimate","*","")</f>
        <v/>
      </c>
      <c r="D12" s="3" t="str">
        <f>IF(Data!AN25= "","",Data!AN25)</f>
        <v/>
      </c>
      <c r="E12" s="3" t="str">
        <f>IF(Data!AM25="estimate","*","")</f>
        <v/>
      </c>
    </row>
    <row r="13" spans="1:10" ht="17" customHeight="1">
      <c r="A13" s="5" t="s">
        <v>13</v>
      </c>
      <c r="B13" s="10"/>
      <c r="C13" s="11"/>
      <c r="D13" s="11" t="str">
        <f>IF(Data!AP25= "","",Data!AP25)</f>
        <v/>
      </c>
    </row>
    <row r="14" spans="1:10" ht="17" customHeight="1">
      <c r="A14" s="5" t="s">
        <v>14</v>
      </c>
      <c r="B14">
        <f>Data!U25</f>
        <v>7633</v>
      </c>
      <c r="C14" t="str">
        <f>IF(Data!V25="estimate","*","")</f>
        <v/>
      </c>
      <c r="D14" t="str">
        <f>IF(Data!AQ25= "","",Data!AQ25)</f>
        <v/>
      </c>
      <c r="E14" t="str">
        <f>IF(Data!AR25="estimate","*","")</f>
        <v/>
      </c>
    </row>
    <row r="15" spans="1:10" ht="17" customHeight="1">
      <c r="A15" s="5" t="s">
        <v>15</v>
      </c>
      <c r="B15" s="38">
        <f>Data!W25</f>
        <v>4</v>
      </c>
      <c r="C15" t="str">
        <f>IF(Data!X25="estimate","*","")</f>
        <v/>
      </c>
      <c r="D15" t="str">
        <f>IF(Data!AS25= "","",Data!AS25)</f>
        <v/>
      </c>
      <c r="E15" t="str">
        <f>IF(Data!AT25="estimate","*","")</f>
        <v/>
      </c>
    </row>
    <row r="16" spans="1:10" ht="17" customHeight="1">
      <c r="A16" s="5" t="s">
        <v>16</v>
      </c>
      <c r="B16">
        <f>Data!Y25</f>
        <v>305</v>
      </c>
      <c r="C16" t="str">
        <f>IF(Data!Z25="estimate","*","")</f>
        <v/>
      </c>
      <c r="D16" t="str">
        <f>IF(Data!AU25= "","",Data!AU25)</f>
        <v/>
      </c>
      <c r="E16" t="str">
        <f>IF(Data!AV25="estimate","*","")</f>
        <v/>
      </c>
    </row>
    <row r="17" spans="1:8" ht="17" customHeight="1">
      <c r="A17" s="5" t="s">
        <v>17</v>
      </c>
      <c r="B17" s="38">
        <f>Data!AA25</f>
        <v>3.3</v>
      </c>
      <c r="C17" t="str">
        <f>IF(Data!AB25="estimate","*","")</f>
        <v/>
      </c>
      <c r="D17" t="str">
        <f>IF(Data!AW25= "","",Data!AW25)</f>
        <v/>
      </c>
      <c r="E17" t="str">
        <f>IF(Data!AX25="estimate","*","")</f>
        <v/>
      </c>
    </row>
    <row r="18" spans="1:8" ht="17" customHeight="1">
      <c r="A18" s="5" t="s">
        <v>18</v>
      </c>
      <c r="B18">
        <f>Data!AC25</f>
        <v>252</v>
      </c>
      <c r="C18" t="str">
        <f>IF(Data!AD25="estimate","*","")</f>
        <v/>
      </c>
      <c r="D18" t="str">
        <f>IF(Data!AY25= "","",Data!AY25)</f>
        <v/>
      </c>
      <c r="E18" t="str">
        <f>IF(Data!AZ25="estimate","*","")</f>
        <v/>
      </c>
    </row>
    <row r="19" spans="1:8" ht="5" customHeight="1"/>
    <row r="20" spans="1:8" ht="35" customHeight="1">
      <c r="A20" s="5" t="s">
        <v>31</v>
      </c>
      <c r="B20" s="33" t="str">
        <f>IF(Data!BA25= "","",Data!BA25)</f>
        <v/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Data!B23</f>
        <v>Canada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Data!E23</f>
        <v>10395</v>
      </c>
      <c r="C3" t="str">
        <f>IF(Data!F23="estimate","*","")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Data!G23</f>
        <v>956900</v>
      </c>
      <c r="C5" s="2" t="str">
        <f>IF(Data!H23="estimate","*","")</f>
        <v/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Data!J23</f>
        <v>889917</v>
      </c>
      <c r="C8" t="str">
        <f>IF(Data!K23="estimate","*","")</f>
        <v>*</v>
      </c>
      <c r="D8" t="str">
        <f>IF(Data!AF23= "","",Data!AF23)</f>
        <v/>
      </c>
      <c r="E8" t="str">
        <f>IF(Data!AG23="estimate","*","")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Data!L23</f>
        <v>554690</v>
      </c>
      <c r="C9" t="str">
        <f>IF(Data!M23="estimate","*","")</f>
        <v/>
      </c>
      <c r="D9" t="str">
        <f>IF(Data!AH23= "","",Data!AH23)</f>
        <v/>
      </c>
      <c r="E9" t="str">
        <f>IF(Data!AI23="estimate","*","")</f>
        <v/>
      </c>
    </row>
    <row r="10" spans="1:10" ht="17" customHeight="1">
      <c r="A10" s="5" t="s">
        <v>10</v>
      </c>
      <c r="B10">
        <f>Data!N23</f>
        <v>276483</v>
      </c>
      <c r="C10" s="2" t="str">
        <f>IF(Data!O23="estimate","*","")</f>
        <v/>
      </c>
      <c r="D10" t="str">
        <f>IF(Data!AJ23= "","",Data!AJ23)</f>
        <v/>
      </c>
      <c r="E10" s="2" t="str">
        <f>IF(Data!AK23="estimate","*","")</f>
        <v/>
      </c>
    </row>
    <row r="11" spans="1:10" ht="17" customHeight="1">
      <c r="A11" s="5" t="s">
        <v>11</v>
      </c>
      <c r="B11" s="4">
        <f>Data!P23</f>
        <v>641751</v>
      </c>
      <c r="C11" s="2" t="str">
        <f>IF(Data!Q23="estimate","*","")</f>
        <v/>
      </c>
      <c r="D11" t="str">
        <f>IF(Data!AL23= "","",Data!AL23)</f>
        <v/>
      </c>
      <c r="E11" t="str">
        <f>IF(Data!AM23="estimate","*","")</f>
        <v/>
      </c>
    </row>
    <row r="12" spans="1:10" ht="17" customHeight="1">
      <c r="A12" s="7" t="s">
        <v>12</v>
      </c>
      <c r="B12" s="4">
        <f>Data!R23</f>
        <v>296496</v>
      </c>
      <c r="C12" s="2" t="str">
        <f>IF(Data!S23="estimate","*","")</f>
        <v/>
      </c>
      <c r="D12" s="3" t="str">
        <f>IF(Data!AN23= "","",Data!AN23)</f>
        <v/>
      </c>
      <c r="E12" s="3" t="str">
        <f>IF(Data!AM23="estimate","*","")</f>
        <v/>
      </c>
    </row>
    <row r="13" spans="1:10" ht="17" customHeight="1">
      <c r="A13" s="5" t="s">
        <v>13</v>
      </c>
      <c r="B13" s="10" t="str">
        <f>Data!T23</f>
        <v>Yes</v>
      </c>
      <c r="C13" s="11"/>
      <c r="D13" s="11" t="str">
        <f>IF(Data!AP23= "","",Data!AP23)</f>
        <v/>
      </c>
    </row>
    <row r="14" spans="1:10" ht="17" customHeight="1">
      <c r="A14" s="5" t="s">
        <v>14</v>
      </c>
      <c r="B14">
        <f>Data!U23</f>
        <v>10512</v>
      </c>
      <c r="C14" t="str">
        <f>IF(Data!V23="estimate","*","")</f>
        <v/>
      </c>
      <c r="D14" t="str">
        <f>IF(Data!AQ23= "","",Data!AQ23)</f>
        <v/>
      </c>
      <c r="E14" t="str">
        <f>IF(Data!AR23="estimate","*","")</f>
        <v/>
      </c>
    </row>
    <row r="15" spans="1:10" ht="17" customHeight="1">
      <c r="A15" s="5" t="s">
        <v>15</v>
      </c>
      <c r="B15">
        <f>Data!W23</f>
        <v>3.9</v>
      </c>
      <c r="C15" t="str">
        <f>IF(Data!X23="estimate","*","")</f>
        <v/>
      </c>
      <c r="D15" t="str">
        <f>IF(Data!AS23= "","",Data!AS23)</f>
        <v/>
      </c>
      <c r="E15" t="str">
        <f>IF(Data!AT23="estimate","*","")</f>
        <v/>
      </c>
    </row>
    <row r="16" spans="1:10" ht="17" customHeight="1">
      <c r="A16" s="5" t="s">
        <v>16</v>
      </c>
      <c r="B16">
        <f>Data!Y23</f>
        <v>407</v>
      </c>
      <c r="C16" t="str">
        <f>IF(Data!Z23="estimate","*","")</f>
        <v/>
      </c>
      <c r="D16" t="str">
        <f>IF(Data!AU23= "","",Data!AU23)</f>
        <v/>
      </c>
      <c r="E16" t="str">
        <f>IF(Data!AV23="estimate","*","")</f>
        <v/>
      </c>
    </row>
    <row r="17" spans="1:8" ht="17" customHeight="1">
      <c r="A17" s="5" t="s">
        <v>17</v>
      </c>
      <c r="B17">
        <f>Data!AA23</f>
        <v>3.22</v>
      </c>
      <c r="C17" t="str">
        <f>IF(Data!AB23="estimate","*","")</f>
        <v/>
      </c>
      <c r="D17" t="str">
        <f>IF(Data!AW23= "","",Data!AW23)</f>
        <v/>
      </c>
      <c r="E17" t="str">
        <f>IF(Data!AX23="estimate","*","")</f>
        <v/>
      </c>
    </row>
    <row r="18" spans="1:8" ht="17" customHeight="1">
      <c r="A18" s="5" t="s">
        <v>18</v>
      </c>
      <c r="B18">
        <f>Data!AC23</f>
        <v>337</v>
      </c>
      <c r="C18" t="str">
        <f>IF(Data!AD23="estimate","*","")</f>
        <v/>
      </c>
      <c r="D18" t="str">
        <f>IF(Data!AY23= "","",Data!AY23)</f>
        <v/>
      </c>
      <c r="E18" t="str">
        <f>IF(Data!AZ23="estimate","*","")</f>
        <v/>
      </c>
    </row>
    <row r="19" spans="1:8" ht="5" customHeight="1"/>
    <row r="20" spans="1:8" ht="35" customHeight="1">
      <c r="A20" s="5" t="s">
        <v>31</v>
      </c>
      <c r="B20" s="33" t="str">
        <f>IF(Data!BA23= "","",Data!BA23)</f>
        <v/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1" zoomScale="150" zoomScaleNormal="150" zoomScalePageLayoutView="150" workbookViewId="0"/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Data!B17</f>
        <v>Czech Republic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Data!E17</f>
        <v>463</v>
      </c>
      <c r="C3" t="str">
        <f>IF(Data!F17="estimate","*","")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Data!G17</f>
        <v>372000</v>
      </c>
      <c r="C5" s="2" t="str">
        <f>IF(Data!H17="estimate","*","")</f>
        <v>*</v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Data!J17</f>
        <v>223000</v>
      </c>
      <c r="C8" t="str">
        <f>IF(Data!K17="estimate","*","")</f>
        <v>*</v>
      </c>
      <c r="D8">
        <f>IF(Data!AF17= "","",Data!AF17)</f>
        <v>15500</v>
      </c>
      <c r="E8" t="str">
        <f>IF(Data!AG17="estimate","*","")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Data!L17</f>
        <v>204760</v>
      </c>
      <c r="C9" t="str">
        <f>IF(Data!M17="estimate","*","")</f>
        <v/>
      </c>
      <c r="D9">
        <f>IF(Data!AH17= "","",Data!AH17)</f>
        <v>10409</v>
      </c>
      <c r="E9" t="str">
        <f>IF(Data!AI17="estimate","*","")</f>
        <v/>
      </c>
    </row>
    <row r="10" spans="1:10" ht="17" customHeight="1">
      <c r="A10" s="5" t="s">
        <v>10</v>
      </c>
      <c r="B10">
        <f>Data!N17</f>
        <v>68854</v>
      </c>
      <c r="C10" s="2" t="str">
        <f>IF(Data!O17="estimate","*","")</f>
        <v/>
      </c>
      <c r="D10">
        <f>IF(Data!AJ17= "","",Data!AJ17)</f>
        <v>4400</v>
      </c>
      <c r="E10" s="2" t="str">
        <f>IF(Data!AK17="estimate","*","")</f>
        <v>*</v>
      </c>
    </row>
    <row r="11" spans="1:10" ht="17" customHeight="1">
      <c r="A11" s="5" t="s">
        <v>11</v>
      </c>
      <c r="B11" s="4">
        <f>Data!P17</f>
        <v>198801</v>
      </c>
      <c r="C11" s="2" t="str">
        <f>IF(Data!Q17="estimate","*","")</f>
        <v/>
      </c>
      <c r="D11">
        <f>IF(Data!AL17= "","",Data!AL17)</f>
        <v>13651</v>
      </c>
      <c r="E11" t="str">
        <f>IF(Data!AM17="estimate","*","")</f>
        <v/>
      </c>
    </row>
    <row r="12" spans="1:10" ht="17" customHeight="1">
      <c r="A12" s="7" t="s">
        <v>12</v>
      </c>
      <c r="B12" s="4">
        <f>Data!R17</f>
        <v>198801</v>
      </c>
      <c r="C12" s="2" t="str">
        <f>IF(Data!S17="estimate","*","")</f>
        <v/>
      </c>
      <c r="D12" s="3">
        <f>IF(Data!AN17= "","",Data!AN17)</f>
        <v>13651</v>
      </c>
      <c r="E12" s="3" t="str">
        <f>IF(Data!AM17="estimate","*","")</f>
        <v/>
      </c>
    </row>
    <row r="13" spans="1:10" ht="17" customHeight="1">
      <c r="A13" s="5" t="s">
        <v>13</v>
      </c>
      <c r="B13" s="10" t="str">
        <f>Data!T17</f>
        <v>Yes</v>
      </c>
      <c r="C13" s="11"/>
      <c r="D13" s="11" t="str">
        <f>IF(Data!AP17= "","",Data!AP17)</f>
        <v>Yes</v>
      </c>
    </row>
    <row r="14" spans="1:10" ht="17" customHeight="1">
      <c r="A14" s="5" t="s">
        <v>14</v>
      </c>
      <c r="B14">
        <f>Data!U17</f>
        <v>9792</v>
      </c>
      <c r="C14" t="str">
        <f>IF(Data!V17="estimate","*","")</f>
        <v/>
      </c>
      <c r="D14">
        <f>IF(Data!AQ17= "","",Data!AQ17)</f>
        <v>8653</v>
      </c>
      <c r="E14" t="str">
        <f>IF(Data!AR17="estimate","*","")</f>
        <v/>
      </c>
    </row>
    <row r="15" spans="1:10" ht="17" customHeight="1">
      <c r="A15" s="5" t="s">
        <v>15</v>
      </c>
      <c r="B15">
        <f>Data!W17</f>
        <v>3.79</v>
      </c>
      <c r="C15" t="str">
        <f>IF(Data!X17="estimate","*","")</f>
        <v/>
      </c>
      <c r="D15">
        <f>IF(Data!AS17= "","",Data!AS17)</f>
        <v>4.05</v>
      </c>
      <c r="E15" t="str">
        <f>IF(Data!AT17="estimate","*","")</f>
        <v/>
      </c>
    </row>
    <row r="16" spans="1:10" ht="17" customHeight="1">
      <c r="A16" s="5" t="s">
        <v>16</v>
      </c>
      <c r="B16">
        <f>Data!Y17</f>
        <v>371</v>
      </c>
      <c r="C16" t="str">
        <f>IF(Data!Z17="estimate","*","")</f>
        <v/>
      </c>
      <c r="D16">
        <f>IF(Data!AU17= "","",Data!AU17)</f>
        <v>350</v>
      </c>
      <c r="E16" t="str">
        <f>IF(Data!AV17="estimate","*","")</f>
        <v/>
      </c>
    </row>
    <row r="17" spans="1:8" ht="17" customHeight="1">
      <c r="A17" s="5" t="s">
        <v>17</v>
      </c>
      <c r="B17">
        <f>Data!AA17</f>
        <v>3.32</v>
      </c>
      <c r="C17" t="str">
        <f>IF(Data!AB17="estimate","*","")</f>
        <v/>
      </c>
      <c r="D17">
        <f>IF(Data!AW17= "","",Data!AW17)</f>
        <v>3.49</v>
      </c>
      <c r="E17" t="str">
        <f>IF(Data!AX17="estimate","*","")</f>
        <v/>
      </c>
    </row>
    <row r="18" spans="1:8" ht="17" customHeight="1">
      <c r="A18" s="5" t="s">
        <v>18</v>
      </c>
      <c r="B18">
        <f>Data!AC17</f>
        <v>325</v>
      </c>
      <c r="C18" t="str">
        <f>IF(Data!AD17="estimate","*","")</f>
        <v/>
      </c>
      <c r="D18">
        <f>IF(Data!AY17= "","",Data!AY17)</f>
        <v>302</v>
      </c>
      <c r="E18" t="str">
        <f>IF(Data!AZ17="estimate","*","")</f>
        <v/>
      </c>
    </row>
    <row r="19" spans="1:8" ht="5" customHeight="1"/>
    <row r="20" spans="1:8" ht="35" customHeight="1">
      <c r="A20" s="5" t="s">
        <v>31</v>
      </c>
      <c r="B20" s="33" t="str">
        <f>IF(Data!BA17= "","",Data!BA17)</f>
        <v>HB registration B&amp;W and R&amp;W is done together. Milk Recording is separately according to the colour.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zoomScale="150" zoomScaleNormal="150" zoomScalePageLayoutView="150" workbookViewId="0">
      <selection activeCell="B3" sqref="B3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Data!B14</f>
        <v>Denmark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Data!E14</f>
        <v>2727</v>
      </c>
      <c r="C3" t="str">
        <f>IF(Data!F14="estimate","*","")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Data!G14</f>
        <v>553000</v>
      </c>
      <c r="C5" s="2" t="str">
        <f>IF(Data!H14="estimate","*","")</f>
        <v/>
      </c>
      <c r="E5" s="6"/>
    </row>
    <row r="6" spans="1:10" ht="5" customHeight="1"/>
    <row r="7" spans="1:10" ht="15">
      <c r="B7" s="9" t="str">
        <f>IF(D8="","All Holsteins","Black and White")</f>
        <v>Black and White</v>
      </c>
      <c r="D7" s="9" t="str">
        <f>IF(D8="","","Red and White")</f>
        <v>Red and White</v>
      </c>
      <c r="E7" s="9"/>
      <c r="F7" s="9"/>
    </row>
    <row r="8" spans="1:10" ht="17" customHeight="1">
      <c r="A8" s="5" t="s">
        <v>8</v>
      </c>
      <c r="B8">
        <f>Data!J14</f>
        <v>383300</v>
      </c>
      <c r="C8" t="str">
        <f>IF(Data!K14="estimate","*","")</f>
        <v>*</v>
      </c>
      <c r="D8">
        <f>IF(Data!AF14= "","",Data!AF14)</f>
        <v>4864</v>
      </c>
      <c r="E8" t="str">
        <f>IF(Data!AG14="estimate","*","")</f>
        <v>*</v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Data!L14</f>
        <v>353034</v>
      </c>
      <c r="C9" t="str">
        <f>IF(Data!M14="estimate","*","")</f>
        <v/>
      </c>
      <c r="D9">
        <f>IF(Data!AH14= "","",Data!AH14)</f>
        <v>4475</v>
      </c>
      <c r="E9" t="str">
        <f>IF(Data!AI14="estimate","*","")</f>
        <v/>
      </c>
    </row>
    <row r="10" spans="1:10" ht="17" customHeight="1">
      <c r="A10" s="5" t="s">
        <v>10</v>
      </c>
      <c r="B10">
        <f>Data!N14</f>
        <v>135000</v>
      </c>
      <c r="C10" s="2" t="str">
        <f>IF(Data!O14="estimate","*","")</f>
        <v>*</v>
      </c>
      <c r="D10">
        <f>IF(Data!AJ14= "","",Data!AJ14)</f>
        <v>1721</v>
      </c>
      <c r="E10" s="2" t="str">
        <f>IF(Data!AK14="estimate","*","")</f>
        <v>*</v>
      </c>
    </row>
    <row r="11" spans="1:10" ht="17" customHeight="1">
      <c r="A11" s="5" t="s">
        <v>11</v>
      </c>
      <c r="B11" s="4">
        <f>Data!P14</f>
        <v>353034</v>
      </c>
      <c r="C11" s="2" t="str">
        <f>IF(Data!Q14="estimate","*","")</f>
        <v/>
      </c>
      <c r="D11">
        <f>IF(Data!AL14= "","",Data!AL14)</f>
        <v>4475</v>
      </c>
      <c r="E11" t="str">
        <f>IF(Data!AM14="estimate","*","")</f>
        <v/>
      </c>
    </row>
    <row r="12" spans="1:10" ht="17" customHeight="1">
      <c r="A12" s="7" t="s">
        <v>12</v>
      </c>
      <c r="B12" s="4">
        <f>Data!R14</f>
        <v>353034</v>
      </c>
      <c r="C12" s="2" t="str">
        <f>IF(Data!S14="estimate","*","")</f>
        <v/>
      </c>
      <c r="D12" s="3">
        <f>IF(Data!AN14= "","",Data!AN14)</f>
        <v>4475</v>
      </c>
      <c r="E12" s="3" t="str">
        <f>IF(Data!AM14="estimate","*","")</f>
        <v/>
      </c>
    </row>
    <row r="13" spans="1:10" ht="17" customHeight="1">
      <c r="A13" s="5" t="s">
        <v>13</v>
      </c>
      <c r="B13" s="10" t="str">
        <f>Data!T14</f>
        <v>No</v>
      </c>
      <c r="C13" s="11"/>
      <c r="D13" s="11" t="str">
        <f>IF(Data!AP14= "","",Data!AP14)</f>
        <v>No</v>
      </c>
    </row>
    <row r="14" spans="1:10" ht="17" customHeight="1">
      <c r="A14" s="5" t="s">
        <v>14</v>
      </c>
      <c r="B14">
        <f>Data!U14</f>
        <v>10612</v>
      </c>
      <c r="C14" t="str">
        <f>IF(Data!V14="estimate","*","")</f>
        <v/>
      </c>
      <c r="D14">
        <f>IF(Data!AQ14= "","",Data!AQ14)</f>
        <v>9774</v>
      </c>
      <c r="E14" t="str">
        <f>IF(Data!AR14="estimate","*","")</f>
        <v/>
      </c>
    </row>
    <row r="15" spans="1:10" ht="17" customHeight="1">
      <c r="A15" s="5" t="s">
        <v>15</v>
      </c>
      <c r="B15">
        <f>Data!W14</f>
        <v>4.09</v>
      </c>
      <c r="C15" t="str">
        <f>IF(Data!X14="estimate","*","")</f>
        <v/>
      </c>
      <c r="D15">
        <f>IF(Data!AS14= "","",Data!AS14)</f>
        <v>4.25</v>
      </c>
      <c r="E15" t="str">
        <f>IF(Data!AT14="estimate","*","")</f>
        <v/>
      </c>
    </row>
    <row r="16" spans="1:10" ht="17" customHeight="1">
      <c r="A16" s="5" t="s">
        <v>16</v>
      </c>
      <c r="B16">
        <f>Data!Y14</f>
        <v>434</v>
      </c>
      <c r="C16" t="str">
        <f>IF(Data!Z14="estimate","*","")</f>
        <v/>
      </c>
      <c r="D16">
        <f>IF(Data!AU14= "","",Data!AU14)</f>
        <v>416</v>
      </c>
      <c r="E16" t="str">
        <f>IF(Data!AV14="estimate","*","")</f>
        <v/>
      </c>
    </row>
    <row r="17" spans="1:8" ht="17" customHeight="1">
      <c r="A17" s="5" t="s">
        <v>17</v>
      </c>
      <c r="B17">
        <f>Data!AA14</f>
        <v>3.42</v>
      </c>
      <c r="C17" t="str">
        <f>IF(Data!AB14="estimate","*","")</f>
        <v/>
      </c>
      <c r="D17">
        <f>IF(Data!AW14= "","",Data!AW14)</f>
        <v>3.44</v>
      </c>
      <c r="E17" t="str">
        <f>IF(Data!AX14="estimate","*","")</f>
        <v/>
      </c>
    </row>
    <row r="18" spans="1:8" ht="17" customHeight="1">
      <c r="A18" s="5" t="s">
        <v>18</v>
      </c>
      <c r="B18">
        <f>Data!AC14</f>
        <v>363</v>
      </c>
      <c r="C18" t="str">
        <f>IF(Data!AD14="estimate","*","")</f>
        <v/>
      </c>
      <c r="D18">
        <f>IF(Data!AY14= "","",Data!AY14)</f>
        <v>336</v>
      </c>
      <c r="E18" t="str">
        <f>IF(Data!AZ14="estimate","*","")</f>
        <v/>
      </c>
    </row>
    <row r="19" spans="1:8" ht="5" customHeight="1"/>
    <row r="20" spans="1:8" ht="35" customHeight="1">
      <c r="A20" s="5" t="s">
        <v>31</v>
      </c>
      <c r="B20" s="33" t="str">
        <f>IF(Data!BA14= "","",Data!BA14)</f>
        <v>Statistics from 01.10.2015 to 30.09.2016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50" zoomScaleNormal="150" zoomScalePageLayoutView="150" workbookViewId="0">
      <selection activeCell="I29" sqref="I29"/>
    </sheetView>
  </sheetViews>
  <sheetFormatPr baseColWidth="10" defaultRowHeight="14" customHeight="1" x14ac:dyDescent="0"/>
  <cols>
    <col min="1" max="1" width="54" style="5" customWidth="1"/>
    <col min="2" max="2" width="14.1640625" customWidth="1"/>
    <col min="3" max="3" width="2.1640625" bestFit="1" customWidth="1"/>
    <col min="4" max="4" width="14.1640625" customWidth="1"/>
    <col min="5" max="5" width="3.33203125" customWidth="1"/>
  </cols>
  <sheetData>
    <row r="1" spans="1:10" ht="48" customHeight="1">
      <c r="A1" s="8" t="str">
        <f>Data!B5</f>
        <v>FRANCE</v>
      </c>
      <c r="B1" s="1" t="s">
        <v>33</v>
      </c>
    </row>
    <row r="2" spans="1:10" ht="5" customHeight="1"/>
    <row r="3" spans="1:10" ht="17" customHeight="1">
      <c r="A3" s="5" t="s">
        <v>4</v>
      </c>
      <c r="B3" s="2">
        <f>Data!E5</f>
        <v>34085</v>
      </c>
      <c r="C3" t="str">
        <f>IF(Data!F5="estimate","*","")</f>
        <v/>
      </c>
    </row>
    <row r="4" spans="1:10" ht="5" customHeight="1"/>
    <row r="5" spans="1:10" s="2" customFormat="1" ht="17" customHeight="1">
      <c r="A5" s="5" t="s">
        <v>6</v>
      </c>
      <c r="B5" s="2">
        <f>Data!G5</f>
        <v>3600000</v>
      </c>
      <c r="C5" s="2" t="str">
        <f>IF(Data!H5="estimate","*","")</f>
        <v>*</v>
      </c>
      <c r="E5" s="6"/>
    </row>
    <row r="6" spans="1:10" ht="5" customHeight="1"/>
    <row r="7" spans="1:10" ht="15">
      <c r="B7" s="9" t="str">
        <f>IF(D8="","All Holsteins","Black and White")</f>
        <v>All Holsteins</v>
      </c>
      <c r="D7" s="9" t="str">
        <f>IF(D8="","","Red and White")</f>
        <v/>
      </c>
      <c r="E7" s="9"/>
      <c r="F7" s="9"/>
    </row>
    <row r="8" spans="1:10" ht="17" customHeight="1">
      <c r="A8" s="5" t="s">
        <v>8</v>
      </c>
      <c r="B8">
        <f>Data!J5</f>
        <v>2450000</v>
      </c>
      <c r="C8" t="str">
        <f>IF(Data!K5="estimate","*","")</f>
        <v>*</v>
      </c>
      <c r="D8" t="str">
        <f>IF(Data!AF5= "","",Data!AF5)</f>
        <v/>
      </c>
      <c r="E8" t="str">
        <f>IF(Data!AG5="estimate","*","")</f>
        <v/>
      </c>
      <c r="F8" s="2"/>
      <c r="G8" s="2"/>
      <c r="H8" s="2"/>
      <c r="I8" s="2"/>
      <c r="J8" s="2"/>
    </row>
    <row r="9" spans="1:10" ht="17" customHeight="1">
      <c r="A9" s="5" t="s">
        <v>9</v>
      </c>
      <c r="B9">
        <f>Data!L5</f>
        <v>1647706</v>
      </c>
      <c r="C9" t="str">
        <f>IF(Data!M5="estimate","*","")</f>
        <v/>
      </c>
      <c r="D9" t="str">
        <f>IF(Data!AH5= "","",Data!AH5)</f>
        <v/>
      </c>
      <c r="E9" t="str">
        <f>IF(Data!AI5="estimate","*","")</f>
        <v/>
      </c>
    </row>
    <row r="10" spans="1:10" ht="17" customHeight="1">
      <c r="A10" s="5" t="s">
        <v>10</v>
      </c>
      <c r="B10">
        <f>Data!N5</f>
        <v>625000</v>
      </c>
      <c r="C10" s="2" t="str">
        <f>IF(Data!O5="estimate","*","")</f>
        <v>*</v>
      </c>
      <c r="D10" t="str">
        <f>IF(Data!AJ5= "","",Data!AJ5)</f>
        <v/>
      </c>
      <c r="E10" s="2" t="str">
        <f>IF(Data!AK5="estimate","*","")</f>
        <v/>
      </c>
    </row>
    <row r="11" spans="1:10" ht="17" customHeight="1">
      <c r="A11" s="5" t="s">
        <v>11</v>
      </c>
      <c r="B11" s="4">
        <f>Data!P5</f>
        <v>1647706</v>
      </c>
      <c r="C11" s="2" t="str">
        <f>IF(Data!Q5="estimate","*","")</f>
        <v/>
      </c>
      <c r="D11" t="str">
        <f>IF(Data!AL5= "","",Data!AL5)</f>
        <v/>
      </c>
      <c r="E11" t="str">
        <f>IF(Data!AM5="estimate","*","")</f>
        <v/>
      </c>
    </row>
    <row r="12" spans="1:10" ht="17" customHeight="1">
      <c r="A12" s="7" t="s">
        <v>12</v>
      </c>
      <c r="B12" s="4">
        <f>Data!R5</f>
        <v>1647706</v>
      </c>
      <c r="C12" s="2" t="str">
        <f>IF(Data!S5="estimate","*","")</f>
        <v/>
      </c>
      <c r="D12" s="3" t="str">
        <f>IF(Data!AN5= "","",Data!AN5)</f>
        <v/>
      </c>
      <c r="E12" s="3" t="str">
        <f>IF(Data!AM5="estimate","*","")</f>
        <v/>
      </c>
    </row>
    <row r="13" spans="1:10" ht="17" customHeight="1">
      <c r="A13" s="5" t="s">
        <v>13</v>
      </c>
      <c r="B13" s="10" t="str">
        <f>Data!T5</f>
        <v>Yes</v>
      </c>
      <c r="C13" s="11"/>
      <c r="D13" s="11" t="str">
        <f>IF(Data!AP5= "","",Data!AP5)</f>
        <v/>
      </c>
    </row>
    <row r="14" spans="1:10" ht="17" customHeight="1">
      <c r="A14" s="5" t="s">
        <v>14</v>
      </c>
      <c r="B14">
        <f>Data!U5</f>
        <v>8042</v>
      </c>
      <c r="C14" t="str">
        <f>IF(Data!V5="estimate","*","")</f>
        <v/>
      </c>
      <c r="D14" t="str">
        <f>IF(Data!AQ5= "","",Data!AQ5)</f>
        <v/>
      </c>
      <c r="E14" t="str">
        <f>IF(Data!AR5="estimate","*","")</f>
        <v/>
      </c>
    </row>
    <row r="15" spans="1:10" ht="17" customHeight="1">
      <c r="A15" s="5" t="s">
        <v>15</v>
      </c>
      <c r="B15">
        <f>Data!W5</f>
        <v>3.87</v>
      </c>
      <c r="C15" t="str">
        <f>IF(Data!X5="estimate","*","")</f>
        <v/>
      </c>
      <c r="D15" t="str">
        <f>IF(Data!AS5= "","",Data!AS5)</f>
        <v/>
      </c>
      <c r="E15" t="str">
        <f>IF(Data!AT5="estimate","*","")</f>
        <v/>
      </c>
    </row>
    <row r="16" spans="1:10" ht="17" customHeight="1">
      <c r="A16" s="5" t="s">
        <v>16</v>
      </c>
      <c r="B16">
        <f>Data!Y5</f>
        <v>311</v>
      </c>
      <c r="C16" t="str">
        <f>IF(Data!Z5="estimate","*","")</f>
        <v/>
      </c>
      <c r="D16" t="str">
        <f>IF(Data!AU5= "","",Data!AU5)</f>
        <v/>
      </c>
      <c r="E16" t="str">
        <f>IF(Data!AV5="estimate","*","")</f>
        <v/>
      </c>
    </row>
    <row r="17" spans="1:8" ht="17" customHeight="1">
      <c r="A17" s="5" t="s">
        <v>17</v>
      </c>
      <c r="B17">
        <f>Data!AA5</f>
        <v>3.28</v>
      </c>
      <c r="C17" t="str">
        <f>IF(Data!AB5="estimate","*","")</f>
        <v/>
      </c>
      <c r="D17" t="str">
        <f>IF(Data!AW5= "","",Data!AW5)</f>
        <v/>
      </c>
      <c r="E17" t="str">
        <f>IF(Data!AX5="estimate","*","")</f>
        <v/>
      </c>
    </row>
    <row r="18" spans="1:8" ht="17" customHeight="1">
      <c r="A18" s="5" t="s">
        <v>18</v>
      </c>
      <c r="B18">
        <f>Data!AC5</f>
        <v>264</v>
      </c>
      <c r="C18" t="str">
        <f>IF(Data!AD5="estimate","*","")</f>
        <v/>
      </c>
      <c r="D18" t="str">
        <f>IF(Data!AY5= "","",Data!AY5)</f>
        <v/>
      </c>
      <c r="E18" t="str">
        <f>IF(Data!AZ5="estimate","*","")</f>
        <v/>
      </c>
    </row>
    <row r="19" spans="1:8" ht="5" customHeight="1"/>
    <row r="20" spans="1:8" ht="35" customHeight="1">
      <c r="A20" s="5" t="s">
        <v>31</v>
      </c>
      <c r="B20" s="33" t="s">
        <v>114</v>
      </c>
      <c r="C20" s="33"/>
      <c r="D20" s="33"/>
      <c r="E20" s="33"/>
      <c r="F20" s="33"/>
      <c r="G20" s="33"/>
      <c r="H20" s="33"/>
    </row>
    <row r="21" spans="1:8" ht="5" customHeight="1"/>
    <row r="22" spans="1:8" ht="15" customHeight="1">
      <c r="A22" s="14" t="s">
        <v>44</v>
      </c>
      <c r="B22" s="15" t="s">
        <v>43</v>
      </c>
    </row>
    <row r="23" spans="1:8" ht="15" customHeight="1">
      <c r="A23" s="12" t="s">
        <v>34</v>
      </c>
      <c r="B23" s="13" t="s">
        <v>38</v>
      </c>
    </row>
    <row r="24" spans="1:8" ht="15" customHeight="1">
      <c r="A24" s="12" t="s">
        <v>35</v>
      </c>
      <c r="B24" s="13" t="s">
        <v>39</v>
      </c>
    </row>
    <row r="25" spans="1:8" ht="15" customHeight="1">
      <c r="A25" s="12" t="s">
        <v>36</v>
      </c>
      <c r="B25" s="13" t="s">
        <v>40</v>
      </c>
    </row>
    <row r="26" spans="1:8" ht="15" customHeight="1">
      <c r="A26" s="12" t="s">
        <v>32</v>
      </c>
      <c r="B26" s="13" t="s">
        <v>41</v>
      </c>
    </row>
    <row r="27" spans="1:8" ht="15" customHeight="1">
      <c r="A27" s="12" t="s">
        <v>47</v>
      </c>
      <c r="B27" s="13" t="s">
        <v>46</v>
      </c>
    </row>
    <row r="28" spans="1:8" ht="15" customHeight="1">
      <c r="A28" s="12" t="s">
        <v>37</v>
      </c>
      <c r="B28" s="13" t="s">
        <v>42</v>
      </c>
    </row>
    <row r="29" spans="1:8" ht="15" customHeight="1">
      <c r="A29" s="12" t="s">
        <v>45</v>
      </c>
      <c r="B29" s="13" t="s">
        <v>42</v>
      </c>
    </row>
    <row r="30" spans="1:8" ht="15" customHeight="1">
      <c r="A30" s="12" t="s">
        <v>48</v>
      </c>
      <c r="B30" s="13" t="s">
        <v>49</v>
      </c>
    </row>
  </sheetData>
  <mergeCells count="1">
    <mergeCell ref="B20:H20"/>
  </mergeCells>
  <phoneticPr fontId="6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fees</vt:lpstr>
      <vt:lpstr>Data</vt:lpstr>
      <vt:lpstr>Australia</vt:lpstr>
      <vt:lpstr>Belgium (Waloon)</vt:lpstr>
      <vt:lpstr>Croatia</vt:lpstr>
      <vt:lpstr>Canada</vt:lpstr>
      <vt:lpstr>Czech</vt:lpstr>
      <vt:lpstr>Denmark</vt:lpstr>
      <vt:lpstr>France</vt:lpstr>
      <vt:lpstr>Germany</vt:lpstr>
      <vt:lpstr>Hungary</vt:lpstr>
      <vt:lpstr>Ireland</vt:lpstr>
      <vt:lpstr>Italy</vt:lpstr>
      <vt:lpstr>Latvia</vt:lpstr>
      <vt:lpstr>Luxembourg</vt:lpstr>
      <vt:lpstr>Netherlands</vt:lpstr>
      <vt:lpstr>New Zealand</vt:lpstr>
      <vt:lpstr>Poland</vt:lpstr>
      <vt:lpstr>Portugal</vt:lpstr>
      <vt:lpstr>Slovakia</vt:lpstr>
      <vt:lpstr>South Africa</vt:lpstr>
      <vt:lpstr>Spain</vt:lpstr>
      <vt:lpstr>Sweden</vt:lpstr>
      <vt:lpstr>Holstein Asso Switzerlans</vt:lpstr>
      <vt:lpstr>Swiss Herd Book</vt:lpstr>
      <vt:lpstr>UK</vt:lpstr>
      <vt:lpstr>USA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harding</dc:creator>
  <cp:lastModifiedBy>suzanne harding</cp:lastModifiedBy>
  <cp:lastPrinted>2017-05-30T19:17:49Z</cp:lastPrinted>
  <dcterms:created xsi:type="dcterms:W3CDTF">2016-12-14T09:59:59Z</dcterms:created>
  <dcterms:modified xsi:type="dcterms:W3CDTF">2017-07-08T19:23:56Z</dcterms:modified>
</cp:coreProperties>
</file>