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560" yWindow="580" windowWidth="25040" windowHeight="15500" tabRatio="500" firstSheet="7" activeTab="13"/>
  </bookViews>
  <sheets>
    <sheet name="Data" sheetId="1" state="hidden" r:id="rId1"/>
    <sheet name="Argentina" sheetId="58" r:id="rId2"/>
    <sheet name="Austria" sheetId="66" r:id="rId3"/>
    <sheet name="Australia" sheetId="28" r:id="rId4"/>
    <sheet name="Belgium (Waloon)" sheetId="33" r:id="rId5"/>
    <sheet name="Brazil" sheetId="62" r:id="rId6"/>
    <sheet name="Colombia" sheetId="63" r:id="rId7"/>
    <sheet name="Croatia" sheetId="54" r:id="rId8"/>
    <sheet name="Canada" sheetId="60" r:id="rId9"/>
    <sheet name="Czech" sheetId="34" r:id="rId10"/>
    <sheet name="Denmark" sheetId="36" r:id="rId11"/>
    <sheet name="France" sheetId="37" r:id="rId12"/>
    <sheet name="Finland" sheetId="57" r:id="rId13"/>
    <sheet name="Germany" sheetId="38" r:id="rId14"/>
    <sheet name="Greece" sheetId="61" r:id="rId15"/>
    <sheet name="Hungary" sheetId="39" r:id="rId16"/>
    <sheet name="Ireland" sheetId="40" r:id="rId17"/>
    <sheet name="Israel" sheetId="69" r:id="rId18"/>
    <sheet name="Italy" sheetId="41" r:id="rId19"/>
    <sheet name="Japan" sheetId="59" r:id="rId20"/>
    <sheet name="Latvia" sheetId="42" r:id="rId21"/>
    <sheet name="Luxembourg" sheetId="43" r:id="rId22"/>
    <sheet name="Mexico" sheetId="65" r:id="rId23"/>
    <sheet name="Netherlands" sheetId="70" r:id="rId24"/>
    <sheet name="New Zealand" sheetId="64" r:id="rId25"/>
    <sheet name="Poland" sheetId="45" r:id="rId26"/>
    <sheet name="Portugal" sheetId="67" r:id="rId27"/>
    <sheet name="Slovakia" sheetId="46" r:id="rId28"/>
    <sheet name="Slovenia" sheetId="68" r:id="rId29"/>
    <sheet name="Spain" sheetId="48" r:id="rId30"/>
    <sheet name="Sweden" sheetId="49" r:id="rId31"/>
    <sheet name="Holstein Asso Switzerland" sheetId="53" r:id="rId32"/>
    <sheet name="Swiss Herd Book" sheetId="50" r:id="rId33"/>
    <sheet name="UK" sheetId="51" r:id="rId34"/>
    <sheet name="USA" sheetId="52" r:id="rId3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70" l="1"/>
  <c r="E18" i="70"/>
  <c r="D18" i="70"/>
  <c r="C18" i="70"/>
  <c r="B18" i="70"/>
  <c r="E17" i="70"/>
  <c r="D17" i="70"/>
  <c r="C17" i="70"/>
  <c r="B17" i="70"/>
  <c r="E16" i="70"/>
  <c r="D16" i="70"/>
  <c r="C16" i="70"/>
  <c r="B16" i="70"/>
  <c r="E15" i="70"/>
  <c r="D15" i="70"/>
  <c r="C15" i="70"/>
  <c r="B15" i="70"/>
  <c r="E14" i="70"/>
  <c r="D14" i="70"/>
  <c r="C14" i="70"/>
  <c r="B14" i="70"/>
  <c r="D13" i="70"/>
  <c r="B13" i="70"/>
  <c r="E12" i="70"/>
  <c r="D12" i="70"/>
  <c r="C12" i="70"/>
  <c r="B12" i="70"/>
  <c r="E11" i="70"/>
  <c r="D11" i="70"/>
  <c r="C11" i="70"/>
  <c r="B11" i="70"/>
  <c r="E10" i="70"/>
  <c r="D10" i="70"/>
  <c r="C10" i="70"/>
  <c r="B10" i="70"/>
  <c r="E9" i="70"/>
  <c r="D9" i="70"/>
  <c r="C9" i="70"/>
  <c r="B9" i="70"/>
  <c r="E8" i="70"/>
  <c r="D8" i="70"/>
  <c r="C8" i="70"/>
  <c r="C5" i="70"/>
  <c r="B5" i="70"/>
  <c r="C3" i="70"/>
  <c r="B3" i="70"/>
  <c r="A1" i="70"/>
  <c r="D7" i="70"/>
  <c r="B7" i="70"/>
  <c r="B20" i="69"/>
  <c r="E18" i="69"/>
  <c r="D18" i="69"/>
  <c r="C18" i="69"/>
  <c r="B18" i="69"/>
  <c r="E17" i="69"/>
  <c r="D17" i="69"/>
  <c r="C17" i="69"/>
  <c r="B17" i="69"/>
  <c r="E16" i="69"/>
  <c r="D16" i="69"/>
  <c r="C16" i="69"/>
  <c r="B16" i="69"/>
  <c r="E15" i="69"/>
  <c r="D15" i="69"/>
  <c r="C15" i="69"/>
  <c r="B15" i="69"/>
  <c r="E14" i="69"/>
  <c r="D14" i="69"/>
  <c r="C14" i="69"/>
  <c r="B14" i="69"/>
  <c r="D13" i="69"/>
  <c r="B13" i="69"/>
  <c r="E12" i="69"/>
  <c r="D12" i="69"/>
  <c r="C12" i="69"/>
  <c r="B12" i="69"/>
  <c r="E11" i="69"/>
  <c r="D11" i="69"/>
  <c r="C11" i="69"/>
  <c r="B11" i="69"/>
  <c r="E10" i="69"/>
  <c r="D10" i="69"/>
  <c r="C10" i="69"/>
  <c r="B10" i="69"/>
  <c r="E9" i="69"/>
  <c r="D9" i="69"/>
  <c r="C9" i="69"/>
  <c r="B9" i="69"/>
  <c r="E8" i="69"/>
  <c r="D8" i="69"/>
  <c r="C8" i="69"/>
  <c r="B8" i="69"/>
  <c r="C5" i="69"/>
  <c r="B5" i="69"/>
  <c r="C3" i="69"/>
  <c r="B3" i="69"/>
  <c r="A1" i="69"/>
  <c r="D7" i="69"/>
  <c r="B7" i="69"/>
  <c r="E18" i="68"/>
  <c r="D18" i="68"/>
  <c r="C18" i="68"/>
  <c r="B18" i="68"/>
  <c r="E17" i="68"/>
  <c r="D17" i="68"/>
  <c r="C17" i="68"/>
  <c r="B17" i="68"/>
  <c r="E16" i="68"/>
  <c r="D16" i="68"/>
  <c r="C16" i="68"/>
  <c r="B16" i="68"/>
  <c r="E15" i="68"/>
  <c r="D15" i="68"/>
  <c r="C15" i="68"/>
  <c r="B15" i="68"/>
  <c r="E14" i="68"/>
  <c r="D14" i="68"/>
  <c r="C14" i="68"/>
  <c r="B14" i="68"/>
  <c r="D13" i="68"/>
  <c r="B13" i="68"/>
  <c r="E12" i="68"/>
  <c r="D12" i="68"/>
  <c r="C12" i="68"/>
  <c r="B12" i="68"/>
  <c r="E11" i="68"/>
  <c r="D11" i="68"/>
  <c r="C11" i="68"/>
  <c r="B11" i="68"/>
  <c r="E10" i="68"/>
  <c r="D10" i="68"/>
  <c r="C10" i="68"/>
  <c r="B10" i="68"/>
  <c r="E9" i="68"/>
  <c r="D9" i="68"/>
  <c r="C9" i="68"/>
  <c r="B9" i="68"/>
  <c r="E8" i="68"/>
  <c r="D8" i="68"/>
  <c r="C8" i="68"/>
  <c r="B8" i="68"/>
  <c r="C5" i="68"/>
  <c r="B5" i="68"/>
  <c r="C3" i="68"/>
  <c r="B3" i="68"/>
  <c r="A1" i="68"/>
  <c r="D7" i="68"/>
  <c r="B7" i="68"/>
  <c r="E18" i="67"/>
  <c r="D18" i="67"/>
  <c r="C18" i="67"/>
  <c r="B18" i="67"/>
  <c r="E17" i="67"/>
  <c r="D17" i="67"/>
  <c r="C17" i="67"/>
  <c r="B17" i="67"/>
  <c r="E16" i="67"/>
  <c r="D16" i="67"/>
  <c r="C16" i="67"/>
  <c r="B16" i="67"/>
  <c r="E15" i="67"/>
  <c r="D15" i="67"/>
  <c r="C15" i="67"/>
  <c r="B15" i="67"/>
  <c r="E14" i="67"/>
  <c r="D14" i="67"/>
  <c r="C14" i="67"/>
  <c r="B14" i="67"/>
  <c r="D13" i="67"/>
  <c r="B13" i="67"/>
  <c r="E12" i="67"/>
  <c r="D12" i="67"/>
  <c r="C12" i="67"/>
  <c r="B12" i="67"/>
  <c r="E11" i="67"/>
  <c r="D11" i="67"/>
  <c r="C11" i="67"/>
  <c r="B11" i="67"/>
  <c r="E10" i="67"/>
  <c r="D10" i="67"/>
  <c r="C10" i="67"/>
  <c r="B10" i="67"/>
  <c r="E9" i="67"/>
  <c r="D9" i="67"/>
  <c r="C9" i="67"/>
  <c r="B9" i="67"/>
  <c r="E8" i="67"/>
  <c r="D8" i="67"/>
  <c r="C8" i="67"/>
  <c r="B8" i="67"/>
  <c r="C5" i="67"/>
  <c r="B5" i="67"/>
  <c r="C3" i="67"/>
  <c r="B3" i="67"/>
  <c r="A1" i="67"/>
  <c r="D7" i="67"/>
  <c r="B7" i="67"/>
  <c r="E17" i="66"/>
  <c r="D17" i="66"/>
  <c r="C17" i="66"/>
  <c r="B17" i="66"/>
  <c r="E16" i="66"/>
  <c r="D16" i="66"/>
  <c r="C16" i="66"/>
  <c r="B16" i="66"/>
  <c r="E15" i="66"/>
  <c r="D15" i="66"/>
  <c r="C15" i="66"/>
  <c r="B15" i="66"/>
  <c r="E14" i="66"/>
  <c r="D14" i="66"/>
  <c r="C14" i="66"/>
  <c r="B14" i="66"/>
  <c r="E13" i="66"/>
  <c r="D13" i="66"/>
  <c r="C13" i="66"/>
  <c r="B13" i="66"/>
  <c r="D12" i="66"/>
  <c r="B12" i="66"/>
  <c r="E11" i="66"/>
  <c r="D11" i="66"/>
  <c r="C11" i="66"/>
  <c r="B11" i="66"/>
  <c r="E10" i="66"/>
  <c r="D10" i="66"/>
  <c r="C10" i="66"/>
  <c r="B10" i="66"/>
  <c r="E9" i="66"/>
  <c r="D9" i="66"/>
  <c r="C9" i="66"/>
  <c r="B9" i="66"/>
  <c r="E8" i="66"/>
  <c r="D8" i="66"/>
  <c r="C8" i="66"/>
  <c r="B8" i="66"/>
  <c r="E7" i="66"/>
  <c r="D7" i="66"/>
  <c r="C7" i="66"/>
  <c r="B7" i="66"/>
  <c r="C5" i="66"/>
  <c r="B5" i="66"/>
  <c r="C3" i="66"/>
  <c r="B3" i="66"/>
  <c r="A1" i="66"/>
  <c r="E6" i="66"/>
  <c r="C6" i="66"/>
  <c r="AJ12" i="1"/>
  <c r="B20" i="64"/>
  <c r="E18" i="64"/>
  <c r="D18" i="64"/>
  <c r="C18" i="64"/>
  <c r="B18" i="64"/>
  <c r="E17" i="64"/>
  <c r="D17" i="64"/>
  <c r="C17" i="64"/>
  <c r="B17" i="64"/>
  <c r="E16" i="64"/>
  <c r="D16" i="64"/>
  <c r="C16" i="64"/>
  <c r="B16" i="64"/>
  <c r="E15" i="64"/>
  <c r="D15" i="64"/>
  <c r="C15" i="64"/>
  <c r="B15" i="64"/>
  <c r="E14" i="64"/>
  <c r="D14" i="64"/>
  <c r="C14" i="64"/>
  <c r="B14" i="64"/>
  <c r="D13" i="64"/>
  <c r="B13" i="64"/>
  <c r="E12" i="64"/>
  <c r="D12" i="64"/>
  <c r="C12" i="64"/>
  <c r="B12" i="64"/>
  <c r="E11" i="64"/>
  <c r="D11" i="64"/>
  <c r="C11" i="64"/>
  <c r="B11" i="64"/>
  <c r="E10" i="64"/>
  <c r="D10" i="64"/>
  <c r="C10" i="64"/>
  <c r="B10" i="64"/>
  <c r="E9" i="64"/>
  <c r="D9" i="64"/>
  <c r="C9" i="64"/>
  <c r="B9" i="64"/>
  <c r="E8" i="64"/>
  <c r="D8" i="64"/>
  <c r="C8" i="64"/>
  <c r="C5" i="64"/>
  <c r="B5" i="64"/>
  <c r="C3" i="64"/>
  <c r="B3" i="64"/>
  <c r="A1" i="64"/>
  <c r="B20" i="65"/>
  <c r="E18" i="65"/>
  <c r="D18" i="65"/>
  <c r="C18" i="65"/>
  <c r="B18" i="65"/>
  <c r="E17" i="65"/>
  <c r="D17" i="65"/>
  <c r="C17" i="65"/>
  <c r="B17" i="65"/>
  <c r="E16" i="65"/>
  <c r="D16" i="65"/>
  <c r="C16" i="65"/>
  <c r="B16" i="65"/>
  <c r="E15" i="65"/>
  <c r="D15" i="65"/>
  <c r="C15" i="65"/>
  <c r="B15" i="65"/>
  <c r="E14" i="65"/>
  <c r="D14" i="65"/>
  <c r="C14" i="65"/>
  <c r="B14" i="65"/>
  <c r="D13" i="65"/>
  <c r="B13" i="65"/>
  <c r="E12" i="65"/>
  <c r="D12" i="65"/>
  <c r="C12" i="65"/>
  <c r="B12" i="65"/>
  <c r="E11" i="65"/>
  <c r="D11" i="65"/>
  <c r="C11" i="65"/>
  <c r="B11" i="65"/>
  <c r="E10" i="65"/>
  <c r="D10" i="65"/>
  <c r="C10" i="65"/>
  <c r="B10" i="65"/>
  <c r="E9" i="65"/>
  <c r="D9" i="65"/>
  <c r="C9" i="65"/>
  <c r="B9" i="65"/>
  <c r="E8" i="65"/>
  <c r="D8" i="65"/>
  <c r="C8" i="65"/>
  <c r="D7" i="65"/>
  <c r="B7" i="65"/>
  <c r="C5" i="65"/>
  <c r="B5" i="65"/>
  <c r="C3" i="65"/>
  <c r="B3" i="65"/>
  <c r="A1" i="65"/>
  <c r="D7" i="64"/>
  <c r="B7" i="64"/>
  <c r="B20" i="39"/>
  <c r="B20" i="63"/>
  <c r="E18" i="63"/>
  <c r="D18" i="63"/>
  <c r="C18" i="63"/>
  <c r="B18" i="63"/>
  <c r="E17" i="63"/>
  <c r="D17" i="63"/>
  <c r="C17" i="63"/>
  <c r="B17" i="63"/>
  <c r="E16" i="63"/>
  <c r="D16" i="63"/>
  <c r="C16" i="63"/>
  <c r="B16" i="63"/>
  <c r="E15" i="63"/>
  <c r="D15" i="63"/>
  <c r="C15" i="63"/>
  <c r="B15" i="63"/>
  <c r="E14" i="63"/>
  <c r="D14" i="63"/>
  <c r="C14" i="63"/>
  <c r="B14" i="63"/>
  <c r="D13" i="63"/>
  <c r="E12" i="63"/>
  <c r="D12" i="63"/>
  <c r="C12" i="63"/>
  <c r="B12" i="63"/>
  <c r="E11" i="63"/>
  <c r="D11" i="63"/>
  <c r="C11" i="63"/>
  <c r="B11" i="63"/>
  <c r="E10" i="63"/>
  <c r="D10" i="63"/>
  <c r="C10" i="63"/>
  <c r="B10" i="63"/>
  <c r="E9" i="63"/>
  <c r="D9" i="63"/>
  <c r="C9" i="63"/>
  <c r="B9" i="63"/>
  <c r="E8" i="63"/>
  <c r="D8" i="63"/>
  <c r="C8" i="63"/>
  <c r="B8" i="63"/>
  <c r="C5" i="63"/>
  <c r="B5" i="63"/>
  <c r="C3" i="63"/>
  <c r="B3" i="63"/>
  <c r="A1" i="63"/>
  <c r="D7" i="63"/>
  <c r="B7" i="63"/>
  <c r="B20" i="62"/>
  <c r="E18" i="62"/>
  <c r="D18" i="62"/>
  <c r="C18" i="62"/>
  <c r="B18" i="62"/>
  <c r="E17" i="62"/>
  <c r="D17" i="62"/>
  <c r="C17" i="62"/>
  <c r="B17" i="62"/>
  <c r="E16" i="62"/>
  <c r="D16" i="62"/>
  <c r="C16" i="62"/>
  <c r="B16" i="62"/>
  <c r="E15" i="62"/>
  <c r="D15" i="62"/>
  <c r="C15" i="62"/>
  <c r="B15" i="62"/>
  <c r="E14" i="62"/>
  <c r="D14" i="62"/>
  <c r="C14" i="62"/>
  <c r="B14" i="62"/>
  <c r="D13" i="62"/>
  <c r="E12" i="62"/>
  <c r="D12" i="62"/>
  <c r="C12" i="62"/>
  <c r="B12" i="62"/>
  <c r="E11" i="62"/>
  <c r="D11" i="62"/>
  <c r="C11" i="62"/>
  <c r="B11" i="62"/>
  <c r="E10" i="62"/>
  <c r="D10" i="62"/>
  <c r="C10" i="62"/>
  <c r="B10" i="62"/>
  <c r="E9" i="62"/>
  <c r="D9" i="62"/>
  <c r="C9" i="62"/>
  <c r="B9" i="62"/>
  <c r="E8" i="62"/>
  <c r="D8" i="62"/>
  <c r="C8" i="62"/>
  <c r="B8" i="62"/>
  <c r="C5" i="62"/>
  <c r="B5" i="62"/>
  <c r="C3" i="62"/>
  <c r="B3" i="62"/>
  <c r="A1" i="62"/>
  <c r="D7" i="62"/>
  <c r="B7" i="62"/>
  <c r="E17" i="61"/>
  <c r="D17" i="61"/>
  <c r="C17" i="61"/>
  <c r="B17" i="61"/>
  <c r="E16" i="61"/>
  <c r="D16" i="61"/>
  <c r="C16" i="61"/>
  <c r="B16" i="61"/>
  <c r="E15" i="61"/>
  <c r="D15" i="61"/>
  <c r="C15" i="61"/>
  <c r="B15" i="61"/>
  <c r="E14" i="61"/>
  <c r="D14" i="61"/>
  <c r="C14" i="61"/>
  <c r="B14" i="61"/>
  <c r="E13" i="61"/>
  <c r="D13" i="61"/>
  <c r="C13" i="61"/>
  <c r="B13" i="61"/>
  <c r="D12" i="61"/>
  <c r="E11" i="61"/>
  <c r="D11" i="61"/>
  <c r="C11" i="61"/>
  <c r="B11" i="61"/>
  <c r="E10" i="61"/>
  <c r="D10" i="61"/>
  <c r="C10" i="61"/>
  <c r="B10" i="61"/>
  <c r="E9" i="61"/>
  <c r="D9" i="61"/>
  <c r="C9" i="61"/>
  <c r="B9" i="61"/>
  <c r="E8" i="61"/>
  <c r="D8" i="61"/>
  <c r="C8" i="61"/>
  <c r="B8" i="61"/>
  <c r="E7" i="61"/>
  <c r="D7" i="61"/>
  <c r="C7" i="61"/>
  <c r="B7" i="61"/>
  <c r="C5" i="61"/>
  <c r="B5" i="61"/>
  <c r="C3" i="61"/>
  <c r="B3" i="61"/>
  <c r="A1" i="61"/>
  <c r="E6" i="61"/>
  <c r="C6" i="61"/>
  <c r="B20" i="60"/>
  <c r="E18" i="60"/>
  <c r="D18" i="60"/>
  <c r="C18" i="60"/>
  <c r="B18" i="60"/>
  <c r="E17" i="60"/>
  <c r="D17" i="60"/>
  <c r="B17" i="60"/>
  <c r="E16" i="60"/>
  <c r="D16" i="60"/>
  <c r="C16" i="60"/>
  <c r="B16" i="60"/>
  <c r="E15" i="60"/>
  <c r="D15" i="60"/>
  <c r="C15" i="60"/>
  <c r="B15" i="60"/>
  <c r="E14" i="60"/>
  <c r="D14" i="60"/>
  <c r="C14" i="60"/>
  <c r="B14" i="60"/>
  <c r="D13" i="60"/>
  <c r="E12" i="60"/>
  <c r="D12" i="60"/>
  <c r="C12" i="60"/>
  <c r="B12" i="60"/>
  <c r="E11" i="60"/>
  <c r="D11" i="60"/>
  <c r="C11" i="60"/>
  <c r="B11" i="60"/>
  <c r="E10" i="60"/>
  <c r="D10" i="60"/>
  <c r="C10" i="60"/>
  <c r="B10" i="60"/>
  <c r="E9" i="60"/>
  <c r="D9" i="60"/>
  <c r="C9" i="60"/>
  <c r="B9" i="60"/>
  <c r="E8" i="60"/>
  <c r="D8" i="60"/>
  <c r="C8" i="60"/>
  <c r="B8" i="60"/>
  <c r="C5" i="60"/>
  <c r="B5" i="60"/>
  <c r="C3" i="60"/>
  <c r="B3" i="60"/>
  <c r="C17" i="60"/>
  <c r="A1" i="60"/>
  <c r="D7" i="60"/>
  <c r="B7" i="60"/>
  <c r="B20" i="59"/>
  <c r="E18" i="59"/>
  <c r="D18" i="59"/>
  <c r="C18" i="59"/>
  <c r="B18" i="59"/>
  <c r="E17" i="59"/>
  <c r="D17" i="59"/>
  <c r="C17" i="59"/>
  <c r="B17" i="59"/>
  <c r="E16" i="59"/>
  <c r="D16" i="59"/>
  <c r="C16" i="59"/>
  <c r="B16" i="59"/>
  <c r="E15" i="59"/>
  <c r="D15" i="59"/>
  <c r="C15" i="59"/>
  <c r="B15" i="59"/>
  <c r="E14" i="59"/>
  <c r="D14" i="59"/>
  <c r="C14" i="59"/>
  <c r="B14" i="59"/>
  <c r="D13" i="59"/>
  <c r="B13" i="59"/>
  <c r="E12" i="59"/>
  <c r="D12" i="59"/>
  <c r="C12" i="59"/>
  <c r="B12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C5" i="59"/>
  <c r="B5" i="59"/>
  <c r="C3" i="59"/>
  <c r="B3" i="59"/>
  <c r="A1" i="59"/>
  <c r="D7" i="59"/>
  <c r="B7" i="59"/>
  <c r="E17" i="58"/>
  <c r="D17" i="58"/>
  <c r="C17" i="58"/>
  <c r="B17" i="58"/>
  <c r="E16" i="58"/>
  <c r="D16" i="58"/>
  <c r="C16" i="58"/>
  <c r="B16" i="58"/>
  <c r="E15" i="58"/>
  <c r="D15" i="58"/>
  <c r="C15" i="58"/>
  <c r="B15" i="58"/>
  <c r="E14" i="58"/>
  <c r="D14" i="58"/>
  <c r="C14" i="58"/>
  <c r="B14" i="58"/>
  <c r="E13" i="58"/>
  <c r="D13" i="58"/>
  <c r="C13" i="58"/>
  <c r="B13" i="58"/>
  <c r="D12" i="58"/>
  <c r="E11" i="58"/>
  <c r="D11" i="58"/>
  <c r="C11" i="58"/>
  <c r="B11" i="58"/>
  <c r="E10" i="58"/>
  <c r="D10" i="58"/>
  <c r="C10" i="58"/>
  <c r="B10" i="58"/>
  <c r="E9" i="58"/>
  <c r="D9" i="58"/>
  <c r="C9" i="58"/>
  <c r="B9" i="58"/>
  <c r="E8" i="58"/>
  <c r="D8" i="58"/>
  <c r="C8" i="58"/>
  <c r="B8" i="58"/>
  <c r="E7" i="58"/>
  <c r="D7" i="58"/>
  <c r="C7" i="58"/>
  <c r="B7" i="58"/>
  <c r="C5" i="58"/>
  <c r="B5" i="58"/>
  <c r="C3" i="58"/>
  <c r="B3" i="58"/>
  <c r="A1" i="58"/>
  <c r="E6" i="58"/>
  <c r="C6" i="58"/>
  <c r="B20" i="57"/>
  <c r="E18" i="57"/>
  <c r="D18" i="57"/>
  <c r="C18" i="57"/>
  <c r="B18" i="57"/>
  <c r="E17" i="57"/>
  <c r="D17" i="57"/>
  <c r="C17" i="57"/>
  <c r="B17" i="57"/>
  <c r="E16" i="57"/>
  <c r="D16" i="57"/>
  <c r="C16" i="57"/>
  <c r="B16" i="57"/>
  <c r="E15" i="57"/>
  <c r="D15" i="57"/>
  <c r="C15" i="57"/>
  <c r="B15" i="57"/>
  <c r="E14" i="57"/>
  <c r="D14" i="57"/>
  <c r="C14" i="57"/>
  <c r="B14" i="57"/>
  <c r="D13" i="57"/>
  <c r="E12" i="57"/>
  <c r="D12" i="57"/>
  <c r="C12" i="57"/>
  <c r="B12" i="57"/>
  <c r="E11" i="57"/>
  <c r="D11" i="57"/>
  <c r="C11" i="57"/>
  <c r="B11" i="57"/>
  <c r="E10" i="57"/>
  <c r="D10" i="57"/>
  <c r="C10" i="57"/>
  <c r="B10" i="57"/>
  <c r="E9" i="57"/>
  <c r="D9" i="57"/>
  <c r="C9" i="57"/>
  <c r="B9" i="57"/>
  <c r="E8" i="57"/>
  <c r="D8" i="57"/>
  <c r="C8" i="57"/>
  <c r="B8" i="57"/>
  <c r="C5" i="57"/>
  <c r="B5" i="57"/>
  <c r="C3" i="57"/>
  <c r="B3" i="57"/>
  <c r="A1" i="57"/>
  <c r="D7" i="57"/>
  <c r="B7" i="57"/>
  <c r="B20" i="45"/>
  <c r="B20" i="38"/>
  <c r="B20" i="41"/>
  <c r="B15" i="54"/>
  <c r="B20" i="54"/>
  <c r="E18" i="54"/>
  <c r="D18" i="54"/>
  <c r="C18" i="54"/>
  <c r="B18" i="54"/>
  <c r="E17" i="54"/>
  <c r="D17" i="54"/>
  <c r="C17" i="54"/>
  <c r="B17" i="54"/>
  <c r="E16" i="54"/>
  <c r="D16" i="54"/>
  <c r="C16" i="54"/>
  <c r="B16" i="54"/>
  <c r="E15" i="54"/>
  <c r="D15" i="54"/>
  <c r="C15" i="54"/>
  <c r="E14" i="54"/>
  <c r="D14" i="54"/>
  <c r="C14" i="54"/>
  <c r="B14" i="54"/>
  <c r="D13" i="54"/>
  <c r="E12" i="54"/>
  <c r="D12" i="54"/>
  <c r="C12" i="54"/>
  <c r="B12" i="54"/>
  <c r="E11" i="54"/>
  <c r="D11" i="54"/>
  <c r="C11" i="54"/>
  <c r="B11" i="54"/>
  <c r="E10" i="54"/>
  <c r="D10" i="54"/>
  <c r="C10" i="54"/>
  <c r="B10" i="54"/>
  <c r="E9" i="54"/>
  <c r="D9" i="54"/>
  <c r="C9" i="54"/>
  <c r="B9" i="54"/>
  <c r="E8" i="54"/>
  <c r="D8" i="54"/>
  <c r="C8" i="54"/>
  <c r="B8" i="54"/>
  <c r="C5" i="54"/>
  <c r="B5" i="54"/>
  <c r="C3" i="54"/>
  <c r="B3" i="54"/>
  <c r="A1" i="54"/>
  <c r="D7" i="54"/>
  <c r="B7" i="54"/>
  <c r="E18" i="53"/>
  <c r="D18" i="53"/>
  <c r="C18" i="53"/>
  <c r="B18" i="53"/>
  <c r="E17" i="53"/>
  <c r="D17" i="53"/>
  <c r="C17" i="53"/>
  <c r="B17" i="53"/>
  <c r="E16" i="53"/>
  <c r="D16" i="53"/>
  <c r="C16" i="53"/>
  <c r="B16" i="53"/>
  <c r="E15" i="53"/>
  <c r="D15" i="53"/>
  <c r="C15" i="53"/>
  <c r="B15" i="53"/>
  <c r="E14" i="53"/>
  <c r="D14" i="53"/>
  <c r="C14" i="53"/>
  <c r="B14" i="53"/>
  <c r="D13" i="53"/>
  <c r="B13" i="53"/>
  <c r="E12" i="53"/>
  <c r="D12" i="53"/>
  <c r="C12" i="53"/>
  <c r="B12" i="53"/>
  <c r="E11" i="53"/>
  <c r="D11" i="53"/>
  <c r="C11" i="53"/>
  <c r="B11" i="53"/>
  <c r="E10" i="53"/>
  <c r="D10" i="53"/>
  <c r="C10" i="53"/>
  <c r="B10" i="53"/>
  <c r="E9" i="53"/>
  <c r="D9" i="53"/>
  <c r="C9" i="53"/>
  <c r="B9" i="53"/>
  <c r="E8" i="53"/>
  <c r="D8" i="53"/>
  <c r="C8" i="53"/>
  <c r="B8" i="53"/>
  <c r="C5" i="53"/>
  <c r="B5" i="53"/>
  <c r="C3" i="53"/>
  <c r="B3" i="53"/>
  <c r="A1" i="53"/>
  <c r="D7" i="53"/>
  <c r="B7" i="53"/>
  <c r="E18" i="52"/>
  <c r="D18" i="52"/>
  <c r="C18" i="52"/>
  <c r="B18" i="52"/>
  <c r="E17" i="52"/>
  <c r="D17" i="52"/>
  <c r="C17" i="52"/>
  <c r="B17" i="52"/>
  <c r="E16" i="52"/>
  <c r="D16" i="52"/>
  <c r="C16" i="52"/>
  <c r="B16" i="52"/>
  <c r="E15" i="52"/>
  <c r="D15" i="52"/>
  <c r="C15" i="52"/>
  <c r="B15" i="52"/>
  <c r="E14" i="52"/>
  <c r="D14" i="52"/>
  <c r="C14" i="52"/>
  <c r="B14" i="52"/>
  <c r="D13" i="52"/>
  <c r="B13" i="52"/>
  <c r="E12" i="52"/>
  <c r="D12" i="52"/>
  <c r="C12" i="52"/>
  <c r="B12" i="52"/>
  <c r="E11" i="52"/>
  <c r="D11" i="52"/>
  <c r="C11" i="52"/>
  <c r="B11" i="52"/>
  <c r="E10" i="52"/>
  <c r="D10" i="52"/>
  <c r="C10" i="52"/>
  <c r="B10" i="52"/>
  <c r="E9" i="52"/>
  <c r="D9" i="52"/>
  <c r="C9" i="52"/>
  <c r="B9" i="52"/>
  <c r="E8" i="52"/>
  <c r="D8" i="52"/>
  <c r="C8" i="52"/>
  <c r="B8" i="52"/>
  <c r="C5" i="52"/>
  <c r="B5" i="52"/>
  <c r="C3" i="52"/>
  <c r="B3" i="52"/>
  <c r="A1" i="52"/>
  <c r="D7" i="52"/>
  <c r="B7" i="52"/>
  <c r="E18" i="51"/>
  <c r="D18" i="51"/>
  <c r="C18" i="51"/>
  <c r="B18" i="51"/>
  <c r="E17" i="51"/>
  <c r="D17" i="51"/>
  <c r="C17" i="51"/>
  <c r="B17" i="51"/>
  <c r="E16" i="51"/>
  <c r="D16" i="51"/>
  <c r="C16" i="51"/>
  <c r="B16" i="51"/>
  <c r="E15" i="51"/>
  <c r="D15" i="51"/>
  <c r="C15" i="51"/>
  <c r="B15" i="51"/>
  <c r="E14" i="51"/>
  <c r="D14" i="51"/>
  <c r="C14" i="51"/>
  <c r="B14" i="51"/>
  <c r="D13" i="51"/>
  <c r="B13" i="51"/>
  <c r="E12" i="51"/>
  <c r="D12" i="51"/>
  <c r="C12" i="51"/>
  <c r="B12" i="51"/>
  <c r="E11" i="51"/>
  <c r="D11" i="51"/>
  <c r="C11" i="51"/>
  <c r="B11" i="51"/>
  <c r="E10" i="51"/>
  <c r="D10" i="51"/>
  <c r="C10" i="51"/>
  <c r="B10" i="51"/>
  <c r="E9" i="51"/>
  <c r="D9" i="51"/>
  <c r="C9" i="51"/>
  <c r="B9" i="51"/>
  <c r="E8" i="51"/>
  <c r="D8" i="51"/>
  <c r="C8" i="51"/>
  <c r="B8" i="51"/>
  <c r="C5" i="51"/>
  <c r="B5" i="51"/>
  <c r="C3" i="51"/>
  <c r="B3" i="51"/>
  <c r="A1" i="51"/>
  <c r="D7" i="51"/>
  <c r="B7" i="51"/>
  <c r="A1" i="50"/>
  <c r="E18" i="50"/>
  <c r="D18" i="50"/>
  <c r="C18" i="50"/>
  <c r="B18" i="50"/>
  <c r="E17" i="50"/>
  <c r="D17" i="50"/>
  <c r="C17" i="50"/>
  <c r="B17" i="50"/>
  <c r="E16" i="50"/>
  <c r="D16" i="50"/>
  <c r="C16" i="50"/>
  <c r="B16" i="50"/>
  <c r="E15" i="50"/>
  <c r="D15" i="50"/>
  <c r="C15" i="50"/>
  <c r="B15" i="50"/>
  <c r="E14" i="50"/>
  <c r="D14" i="50"/>
  <c r="C14" i="50"/>
  <c r="B14" i="50"/>
  <c r="D13" i="50"/>
  <c r="B13" i="50"/>
  <c r="E12" i="50"/>
  <c r="D12" i="50"/>
  <c r="C12" i="50"/>
  <c r="B12" i="50"/>
  <c r="E11" i="50"/>
  <c r="D11" i="50"/>
  <c r="C11" i="50"/>
  <c r="B11" i="50"/>
  <c r="E10" i="50"/>
  <c r="D10" i="50"/>
  <c r="C10" i="50"/>
  <c r="B10" i="50"/>
  <c r="E9" i="50"/>
  <c r="D9" i="50"/>
  <c r="C9" i="50"/>
  <c r="B9" i="50"/>
  <c r="E8" i="50"/>
  <c r="D8" i="50"/>
  <c r="C8" i="50"/>
  <c r="B8" i="50"/>
  <c r="C5" i="50"/>
  <c r="B5" i="50"/>
  <c r="C3" i="50"/>
  <c r="B3" i="50"/>
  <c r="D7" i="50"/>
  <c r="B7" i="50"/>
  <c r="E18" i="49"/>
  <c r="D18" i="49"/>
  <c r="C18" i="49"/>
  <c r="B18" i="49"/>
  <c r="E17" i="49"/>
  <c r="D17" i="49"/>
  <c r="C17" i="49"/>
  <c r="B17" i="49"/>
  <c r="E16" i="49"/>
  <c r="D16" i="49"/>
  <c r="C16" i="49"/>
  <c r="B16" i="49"/>
  <c r="E15" i="49"/>
  <c r="D15" i="49"/>
  <c r="C15" i="49"/>
  <c r="B15" i="49"/>
  <c r="E14" i="49"/>
  <c r="D14" i="49"/>
  <c r="C14" i="49"/>
  <c r="B14" i="49"/>
  <c r="D13" i="49"/>
  <c r="B13" i="49"/>
  <c r="E12" i="49"/>
  <c r="D12" i="49"/>
  <c r="C12" i="49"/>
  <c r="B12" i="49"/>
  <c r="E11" i="49"/>
  <c r="D11" i="49"/>
  <c r="C11" i="49"/>
  <c r="B11" i="49"/>
  <c r="E10" i="49"/>
  <c r="D10" i="49"/>
  <c r="C10" i="49"/>
  <c r="B10" i="49"/>
  <c r="E9" i="49"/>
  <c r="D9" i="49"/>
  <c r="C9" i="49"/>
  <c r="B9" i="49"/>
  <c r="E8" i="49"/>
  <c r="D8" i="49"/>
  <c r="C8" i="49"/>
  <c r="B8" i="49"/>
  <c r="C5" i="49"/>
  <c r="B5" i="49"/>
  <c r="C3" i="49"/>
  <c r="B3" i="49"/>
  <c r="A1" i="49"/>
  <c r="D7" i="49"/>
  <c r="B7" i="49"/>
  <c r="E18" i="48"/>
  <c r="D18" i="48"/>
  <c r="C18" i="48"/>
  <c r="B18" i="48"/>
  <c r="E17" i="48"/>
  <c r="D17" i="48"/>
  <c r="C17" i="48"/>
  <c r="B17" i="48"/>
  <c r="E16" i="48"/>
  <c r="D16" i="48"/>
  <c r="C16" i="48"/>
  <c r="B16" i="48"/>
  <c r="E15" i="48"/>
  <c r="D15" i="48"/>
  <c r="C15" i="48"/>
  <c r="B15" i="48"/>
  <c r="E14" i="48"/>
  <c r="D14" i="48"/>
  <c r="C14" i="48"/>
  <c r="B14" i="48"/>
  <c r="D13" i="48"/>
  <c r="B13" i="48"/>
  <c r="E12" i="48"/>
  <c r="D12" i="48"/>
  <c r="C12" i="48"/>
  <c r="B12" i="48"/>
  <c r="E11" i="48"/>
  <c r="D11" i="48"/>
  <c r="C11" i="48"/>
  <c r="B11" i="48"/>
  <c r="E10" i="48"/>
  <c r="D10" i="48"/>
  <c r="C10" i="48"/>
  <c r="B10" i="48"/>
  <c r="E9" i="48"/>
  <c r="D9" i="48"/>
  <c r="C9" i="48"/>
  <c r="B9" i="48"/>
  <c r="E8" i="48"/>
  <c r="D8" i="48"/>
  <c r="C8" i="48"/>
  <c r="B8" i="48"/>
  <c r="C5" i="48"/>
  <c r="B5" i="48"/>
  <c r="C3" i="48"/>
  <c r="B3" i="48"/>
  <c r="A1" i="48"/>
  <c r="D7" i="48"/>
  <c r="B7" i="48"/>
  <c r="E18" i="46"/>
  <c r="D18" i="46"/>
  <c r="C18" i="46"/>
  <c r="B18" i="46"/>
  <c r="E17" i="46"/>
  <c r="D17" i="46"/>
  <c r="C17" i="46"/>
  <c r="B17" i="46"/>
  <c r="E16" i="46"/>
  <c r="D16" i="46"/>
  <c r="C16" i="46"/>
  <c r="B16" i="46"/>
  <c r="E15" i="46"/>
  <c r="D15" i="46"/>
  <c r="C15" i="46"/>
  <c r="B15" i="46"/>
  <c r="E14" i="46"/>
  <c r="D14" i="46"/>
  <c r="C14" i="46"/>
  <c r="B14" i="46"/>
  <c r="D13" i="46"/>
  <c r="B13" i="46"/>
  <c r="E12" i="46"/>
  <c r="D12" i="46"/>
  <c r="C12" i="46"/>
  <c r="B12" i="46"/>
  <c r="E11" i="46"/>
  <c r="D11" i="46"/>
  <c r="C11" i="46"/>
  <c r="B11" i="46"/>
  <c r="E10" i="46"/>
  <c r="D10" i="46"/>
  <c r="C10" i="46"/>
  <c r="B10" i="46"/>
  <c r="E9" i="46"/>
  <c r="D9" i="46"/>
  <c r="C9" i="46"/>
  <c r="B9" i="46"/>
  <c r="E8" i="46"/>
  <c r="D8" i="46"/>
  <c r="C8" i="46"/>
  <c r="B8" i="46"/>
  <c r="C5" i="46"/>
  <c r="B5" i="46"/>
  <c r="C3" i="46"/>
  <c r="B3" i="46"/>
  <c r="A1" i="46"/>
  <c r="D7" i="46"/>
  <c r="B7" i="46"/>
  <c r="E18" i="45"/>
  <c r="D18" i="45"/>
  <c r="C18" i="45"/>
  <c r="B18" i="45"/>
  <c r="E17" i="45"/>
  <c r="D17" i="45"/>
  <c r="C17" i="45"/>
  <c r="B17" i="45"/>
  <c r="E16" i="45"/>
  <c r="D16" i="45"/>
  <c r="C16" i="45"/>
  <c r="B16" i="45"/>
  <c r="E15" i="45"/>
  <c r="D15" i="45"/>
  <c r="C15" i="45"/>
  <c r="B15" i="45"/>
  <c r="E14" i="45"/>
  <c r="D14" i="45"/>
  <c r="C14" i="45"/>
  <c r="B14" i="45"/>
  <c r="D13" i="45"/>
  <c r="B13" i="45"/>
  <c r="E12" i="45"/>
  <c r="D12" i="45"/>
  <c r="C12" i="45"/>
  <c r="B12" i="45"/>
  <c r="E11" i="45"/>
  <c r="D11" i="45"/>
  <c r="C11" i="45"/>
  <c r="B11" i="45"/>
  <c r="E10" i="45"/>
  <c r="D10" i="45"/>
  <c r="C10" i="45"/>
  <c r="B10" i="45"/>
  <c r="E9" i="45"/>
  <c r="D9" i="45"/>
  <c r="C9" i="45"/>
  <c r="B9" i="45"/>
  <c r="E8" i="45"/>
  <c r="D8" i="45"/>
  <c r="C8" i="45"/>
  <c r="B8" i="45"/>
  <c r="C5" i="45"/>
  <c r="B5" i="45"/>
  <c r="C3" i="45"/>
  <c r="B3" i="45"/>
  <c r="A1" i="45"/>
  <c r="D7" i="45"/>
  <c r="B7" i="45"/>
  <c r="E18" i="43"/>
  <c r="D18" i="43"/>
  <c r="C18" i="43"/>
  <c r="B18" i="43"/>
  <c r="E17" i="43"/>
  <c r="D17" i="43"/>
  <c r="C17" i="43"/>
  <c r="B17" i="43"/>
  <c r="E16" i="43"/>
  <c r="D16" i="43"/>
  <c r="C16" i="43"/>
  <c r="B16" i="43"/>
  <c r="E15" i="43"/>
  <c r="D15" i="43"/>
  <c r="C15" i="43"/>
  <c r="B15" i="43"/>
  <c r="E14" i="43"/>
  <c r="D14" i="43"/>
  <c r="C14" i="43"/>
  <c r="B14" i="43"/>
  <c r="D13" i="43"/>
  <c r="B13" i="43"/>
  <c r="E12" i="43"/>
  <c r="D12" i="43"/>
  <c r="C12" i="43"/>
  <c r="B12" i="43"/>
  <c r="E11" i="43"/>
  <c r="D11" i="43"/>
  <c r="C11" i="43"/>
  <c r="B11" i="43"/>
  <c r="E10" i="43"/>
  <c r="D10" i="43"/>
  <c r="C10" i="43"/>
  <c r="B10" i="43"/>
  <c r="E9" i="43"/>
  <c r="D9" i="43"/>
  <c r="C9" i="43"/>
  <c r="B9" i="43"/>
  <c r="E8" i="43"/>
  <c r="D8" i="43"/>
  <c r="C8" i="43"/>
  <c r="B8" i="43"/>
  <c r="C5" i="43"/>
  <c r="B5" i="43"/>
  <c r="C3" i="43"/>
  <c r="B3" i="43"/>
  <c r="A1" i="43"/>
  <c r="D7" i="43"/>
  <c r="B7" i="43"/>
  <c r="E18" i="42"/>
  <c r="D18" i="42"/>
  <c r="C18" i="42"/>
  <c r="B18" i="42"/>
  <c r="E17" i="42"/>
  <c r="D17" i="42"/>
  <c r="C17" i="42"/>
  <c r="B17" i="42"/>
  <c r="E16" i="42"/>
  <c r="D16" i="42"/>
  <c r="C16" i="42"/>
  <c r="B16" i="42"/>
  <c r="E15" i="42"/>
  <c r="D15" i="42"/>
  <c r="C15" i="42"/>
  <c r="B15" i="42"/>
  <c r="E14" i="42"/>
  <c r="D14" i="42"/>
  <c r="C14" i="42"/>
  <c r="B14" i="42"/>
  <c r="D13" i="42"/>
  <c r="B13" i="42"/>
  <c r="E12" i="42"/>
  <c r="D12" i="42"/>
  <c r="C12" i="42"/>
  <c r="B12" i="42"/>
  <c r="E11" i="42"/>
  <c r="D11" i="42"/>
  <c r="C11" i="42"/>
  <c r="B11" i="42"/>
  <c r="E10" i="42"/>
  <c r="D10" i="42"/>
  <c r="C10" i="42"/>
  <c r="B10" i="42"/>
  <c r="E9" i="42"/>
  <c r="D9" i="42"/>
  <c r="C9" i="42"/>
  <c r="B9" i="42"/>
  <c r="E8" i="42"/>
  <c r="D8" i="42"/>
  <c r="C8" i="42"/>
  <c r="B8" i="42"/>
  <c r="C5" i="42"/>
  <c r="B5" i="42"/>
  <c r="C3" i="42"/>
  <c r="B3" i="42"/>
  <c r="A1" i="42"/>
  <c r="D7" i="42"/>
  <c r="B7" i="42"/>
  <c r="E18" i="41"/>
  <c r="D18" i="41"/>
  <c r="C18" i="41"/>
  <c r="B18" i="41"/>
  <c r="E17" i="41"/>
  <c r="D17" i="41"/>
  <c r="C17" i="41"/>
  <c r="B17" i="41"/>
  <c r="E16" i="41"/>
  <c r="D16" i="41"/>
  <c r="C16" i="41"/>
  <c r="B16" i="41"/>
  <c r="E15" i="41"/>
  <c r="D15" i="41"/>
  <c r="C15" i="41"/>
  <c r="B15" i="41"/>
  <c r="E14" i="41"/>
  <c r="D14" i="41"/>
  <c r="C14" i="41"/>
  <c r="B14" i="41"/>
  <c r="D13" i="41"/>
  <c r="B13" i="41"/>
  <c r="E12" i="41"/>
  <c r="D12" i="41"/>
  <c r="C12" i="41"/>
  <c r="B12" i="41"/>
  <c r="E11" i="41"/>
  <c r="D11" i="41"/>
  <c r="C11" i="41"/>
  <c r="B11" i="41"/>
  <c r="E10" i="41"/>
  <c r="D10" i="41"/>
  <c r="C10" i="41"/>
  <c r="B10" i="41"/>
  <c r="E9" i="41"/>
  <c r="D9" i="41"/>
  <c r="C9" i="41"/>
  <c r="B9" i="41"/>
  <c r="E8" i="41"/>
  <c r="D8" i="41"/>
  <c r="C8" i="41"/>
  <c r="B8" i="41"/>
  <c r="C5" i="41"/>
  <c r="B5" i="41"/>
  <c r="C3" i="41"/>
  <c r="B3" i="41"/>
  <c r="A1" i="41"/>
  <c r="D7" i="41"/>
  <c r="B7" i="41"/>
  <c r="E18" i="40"/>
  <c r="D18" i="40"/>
  <c r="C18" i="40"/>
  <c r="B18" i="40"/>
  <c r="E17" i="40"/>
  <c r="D17" i="40"/>
  <c r="C17" i="40"/>
  <c r="B17" i="40"/>
  <c r="E16" i="40"/>
  <c r="D16" i="40"/>
  <c r="C16" i="40"/>
  <c r="B16" i="40"/>
  <c r="E15" i="40"/>
  <c r="D15" i="40"/>
  <c r="C15" i="40"/>
  <c r="B15" i="40"/>
  <c r="E14" i="40"/>
  <c r="D14" i="40"/>
  <c r="C14" i="40"/>
  <c r="B14" i="40"/>
  <c r="D13" i="40"/>
  <c r="B13" i="40"/>
  <c r="E12" i="40"/>
  <c r="D12" i="40"/>
  <c r="C12" i="40"/>
  <c r="B12" i="40"/>
  <c r="E11" i="40"/>
  <c r="D11" i="40"/>
  <c r="C11" i="40"/>
  <c r="B11" i="40"/>
  <c r="E10" i="40"/>
  <c r="D10" i="40"/>
  <c r="C10" i="40"/>
  <c r="B10" i="40"/>
  <c r="E9" i="40"/>
  <c r="D9" i="40"/>
  <c r="C9" i="40"/>
  <c r="B9" i="40"/>
  <c r="E8" i="40"/>
  <c r="D8" i="40"/>
  <c r="C8" i="40"/>
  <c r="B8" i="40"/>
  <c r="C5" i="40"/>
  <c r="B5" i="40"/>
  <c r="C3" i="40"/>
  <c r="B3" i="40"/>
  <c r="A1" i="40"/>
  <c r="D7" i="40"/>
  <c r="B7" i="40"/>
  <c r="E18" i="39"/>
  <c r="D18" i="39"/>
  <c r="C18" i="39"/>
  <c r="B18" i="39"/>
  <c r="E17" i="39"/>
  <c r="D17" i="39"/>
  <c r="C17" i="39"/>
  <c r="B17" i="39"/>
  <c r="E16" i="39"/>
  <c r="D16" i="39"/>
  <c r="C16" i="39"/>
  <c r="B16" i="39"/>
  <c r="E15" i="39"/>
  <c r="D15" i="39"/>
  <c r="C15" i="39"/>
  <c r="B15" i="39"/>
  <c r="E14" i="39"/>
  <c r="D14" i="39"/>
  <c r="C14" i="39"/>
  <c r="B14" i="39"/>
  <c r="D13" i="39"/>
  <c r="B13" i="39"/>
  <c r="E12" i="39"/>
  <c r="D12" i="39"/>
  <c r="C12" i="39"/>
  <c r="B12" i="39"/>
  <c r="E11" i="39"/>
  <c r="D11" i="39"/>
  <c r="C11" i="39"/>
  <c r="B11" i="39"/>
  <c r="E10" i="39"/>
  <c r="D10" i="39"/>
  <c r="C10" i="39"/>
  <c r="B10" i="39"/>
  <c r="E9" i="39"/>
  <c r="D9" i="39"/>
  <c r="C9" i="39"/>
  <c r="B9" i="39"/>
  <c r="E8" i="39"/>
  <c r="D8" i="39"/>
  <c r="C8" i="39"/>
  <c r="B8" i="39"/>
  <c r="C5" i="39"/>
  <c r="B5" i="39"/>
  <c r="C3" i="39"/>
  <c r="B3" i="39"/>
  <c r="A1" i="39"/>
  <c r="D7" i="39"/>
  <c r="B7" i="39"/>
  <c r="E18" i="38"/>
  <c r="D18" i="38"/>
  <c r="C18" i="38"/>
  <c r="B18" i="38"/>
  <c r="E17" i="38"/>
  <c r="D17" i="38"/>
  <c r="C17" i="38"/>
  <c r="B17" i="38"/>
  <c r="E16" i="38"/>
  <c r="D16" i="38"/>
  <c r="C16" i="38"/>
  <c r="B16" i="38"/>
  <c r="E15" i="38"/>
  <c r="D15" i="38"/>
  <c r="C15" i="38"/>
  <c r="B15" i="38"/>
  <c r="E14" i="38"/>
  <c r="D14" i="38"/>
  <c r="C14" i="38"/>
  <c r="B14" i="38"/>
  <c r="D13" i="38"/>
  <c r="B13" i="38"/>
  <c r="E12" i="38"/>
  <c r="D12" i="38"/>
  <c r="C12" i="38"/>
  <c r="B12" i="38"/>
  <c r="E11" i="38"/>
  <c r="D11" i="38"/>
  <c r="C11" i="38"/>
  <c r="B11" i="38"/>
  <c r="E10" i="38"/>
  <c r="D10" i="38"/>
  <c r="C10" i="38"/>
  <c r="B10" i="38"/>
  <c r="E9" i="38"/>
  <c r="D9" i="38"/>
  <c r="C9" i="38"/>
  <c r="B9" i="38"/>
  <c r="E8" i="38"/>
  <c r="D8" i="38"/>
  <c r="C8" i="38"/>
  <c r="B8" i="38"/>
  <c r="C5" i="38"/>
  <c r="B5" i="38"/>
  <c r="C3" i="38"/>
  <c r="B3" i="38"/>
  <c r="A1" i="38"/>
  <c r="D7" i="38"/>
  <c r="B7" i="38"/>
  <c r="E18" i="37"/>
  <c r="D18" i="37"/>
  <c r="C18" i="37"/>
  <c r="B18" i="37"/>
  <c r="E17" i="37"/>
  <c r="D17" i="37"/>
  <c r="C17" i="37"/>
  <c r="B17" i="37"/>
  <c r="E16" i="37"/>
  <c r="D16" i="37"/>
  <c r="C16" i="37"/>
  <c r="B16" i="37"/>
  <c r="E15" i="37"/>
  <c r="D15" i="37"/>
  <c r="C15" i="37"/>
  <c r="B15" i="37"/>
  <c r="E14" i="37"/>
  <c r="D14" i="37"/>
  <c r="C14" i="37"/>
  <c r="B14" i="37"/>
  <c r="D13" i="37"/>
  <c r="B13" i="37"/>
  <c r="E12" i="37"/>
  <c r="D12" i="37"/>
  <c r="C12" i="37"/>
  <c r="B12" i="37"/>
  <c r="E11" i="37"/>
  <c r="D11" i="37"/>
  <c r="C11" i="37"/>
  <c r="B11" i="37"/>
  <c r="E10" i="37"/>
  <c r="D10" i="37"/>
  <c r="C10" i="37"/>
  <c r="B10" i="37"/>
  <c r="E9" i="37"/>
  <c r="D9" i="37"/>
  <c r="C9" i="37"/>
  <c r="B9" i="37"/>
  <c r="E8" i="37"/>
  <c r="D8" i="37"/>
  <c r="C8" i="37"/>
  <c r="B8" i="37"/>
  <c r="C5" i="37"/>
  <c r="B5" i="37"/>
  <c r="C3" i="37"/>
  <c r="B3" i="37"/>
  <c r="A1" i="37"/>
  <c r="D7" i="37"/>
  <c r="B7" i="37"/>
  <c r="B20" i="36"/>
  <c r="E18" i="36"/>
  <c r="D18" i="36"/>
  <c r="C18" i="36"/>
  <c r="B18" i="36"/>
  <c r="E17" i="36"/>
  <c r="D17" i="36"/>
  <c r="C17" i="36"/>
  <c r="B17" i="36"/>
  <c r="E16" i="36"/>
  <c r="D16" i="36"/>
  <c r="C16" i="36"/>
  <c r="B16" i="36"/>
  <c r="E15" i="36"/>
  <c r="D15" i="36"/>
  <c r="C15" i="36"/>
  <c r="B15" i="36"/>
  <c r="E14" i="36"/>
  <c r="D14" i="36"/>
  <c r="C14" i="36"/>
  <c r="B14" i="36"/>
  <c r="D13" i="36"/>
  <c r="B13" i="36"/>
  <c r="E12" i="36"/>
  <c r="D12" i="36"/>
  <c r="C12" i="36"/>
  <c r="B12" i="36"/>
  <c r="E11" i="36"/>
  <c r="D11" i="36"/>
  <c r="C11" i="36"/>
  <c r="B11" i="36"/>
  <c r="E10" i="36"/>
  <c r="D10" i="36"/>
  <c r="C10" i="36"/>
  <c r="B10" i="36"/>
  <c r="E9" i="36"/>
  <c r="D9" i="36"/>
  <c r="C9" i="36"/>
  <c r="B9" i="36"/>
  <c r="E8" i="36"/>
  <c r="D8" i="36"/>
  <c r="C8" i="36"/>
  <c r="B8" i="36"/>
  <c r="C5" i="36"/>
  <c r="B5" i="36"/>
  <c r="C3" i="36"/>
  <c r="B3" i="36"/>
  <c r="A1" i="36"/>
  <c r="D7" i="36"/>
  <c r="B7" i="36"/>
  <c r="B20" i="34"/>
  <c r="E18" i="34"/>
  <c r="D18" i="34"/>
  <c r="C18" i="34"/>
  <c r="B18" i="34"/>
  <c r="E17" i="34"/>
  <c r="D17" i="34"/>
  <c r="C17" i="34"/>
  <c r="B17" i="34"/>
  <c r="E16" i="34"/>
  <c r="D16" i="34"/>
  <c r="C16" i="34"/>
  <c r="B16" i="34"/>
  <c r="E15" i="34"/>
  <c r="D15" i="34"/>
  <c r="C15" i="34"/>
  <c r="B15" i="34"/>
  <c r="E14" i="34"/>
  <c r="D14" i="34"/>
  <c r="C14" i="34"/>
  <c r="B14" i="34"/>
  <c r="D13" i="34"/>
  <c r="B13" i="34"/>
  <c r="E12" i="34"/>
  <c r="D12" i="34"/>
  <c r="C12" i="34"/>
  <c r="B12" i="34"/>
  <c r="E11" i="34"/>
  <c r="D11" i="34"/>
  <c r="C11" i="34"/>
  <c r="B11" i="34"/>
  <c r="E10" i="34"/>
  <c r="D10" i="34"/>
  <c r="C10" i="34"/>
  <c r="B10" i="34"/>
  <c r="E9" i="34"/>
  <c r="D9" i="34"/>
  <c r="C9" i="34"/>
  <c r="B9" i="34"/>
  <c r="E8" i="34"/>
  <c r="D8" i="34"/>
  <c r="C8" i="34"/>
  <c r="B8" i="34"/>
  <c r="C5" i="34"/>
  <c r="B5" i="34"/>
  <c r="C3" i="34"/>
  <c r="B3" i="34"/>
  <c r="A1" i="34"/>
  <c r="D7" i="34"/>
  <c r="B7" i="34"/>
  <c r="D8" i="33"/>
  <c r="D7" i="33"/>
  <c r="B7" i="33"/>
  <c r="E7" i="28"/>
  <c r="E6" i="28"/>
  <c r="C6" i="28"/>
  <c r="B20" i="33"/>
  <c r="E18" i="33"/>
  <c r="D18" i="33"/>
  <c r="C18" i="33"/>
  <c r="B18" i="33"/>
  <c r="E17" i="33"/>
  <c r="D17" i="33"/>
  <c r="C17" i="33"/>
  <c r="B17" i="33"/>
  <c r="E16" i="33"/>
  <c r="D16" i="33"/>
  <c r="C16" i="33"/>
  <c r="B16" i="33"/>
  <c r="E15" i="33"/>
  <c r="D15" i="33"/>
  <c r="C15" i="33"/>
  <c r="B15" i="33"/>
  <c r="E14" i="33"/>
  <c r="D14" i="33"/>
  <c r="C14" i="33"/>
  <c r="B14" i="33"/>
  <c r="D13" i="33"/>
  <c r="B13" i="33"/>
  <c r="E12" i="33"/>
  <c r="D12" i="33"/>
  <c r="C12" i="33"/>
  <c r="B12" i="33"/>
  <c r="E11" i="33"/>
  <c r="D11" i="33"/>
  <c r="C11" i="33"/>
  <c r="B11" i="33"/>
  <c r="E10" i="33"/>
  <c r="D10" i="33"/>
  <c r="C10" i="33"/>
  <c r="B10" i="33"/>
  <c r="E9" i="33"/>
  <c r="D9" i="33"/>
  <c r="C9" i="33"/>
  <c r="B9" i="33"/>
  <c r="E8" i="33"/>
  <c r="C8" i="33"/>
  <c r="B8" i="33"/>
  <c r="C5" i="33"/>
  <c r="B5" i="33"/>
  <c r="C3" i="33"/>
  <c r="B3" i="33"/>
  <c r="A1" i="33"/>
  <c r="A1" i="28"/>
  <c r="B3" i="28"/>
  <c r="C3" i="28"/>
  <c r="B5" i="28"/>
  <c r="C5" i="28"/>
  <c r="D7" i="28"/>
  <c r="B7" i="28"/>
  <c r="C7" i="28"/>
  <c r="B8" i="28"/>
  <c r="C8" i="28"/>
  <c r="D8" i="28"/>
  <c r="E8" i="28"/>
  <c r="B9" i="28"/>
  <c r="C9" i="28"/>
  <c r="D9" i="28"/>
  <c r="E9" i="28"/>
  <c r="B10" i="28"/>
  <c r="C10" i="28"/>
  <c r="D10" i="28"/>
  <c r="E10" i="28"/>
  <c r="B11" i="28"/>
  <c r="C11" i="28"/>
  <c r="D11" i="28"/>
  <c r="E11" i="28"/>
  <c r="B12" i="28"/>
  <c r="D12" i="28"/>
  <c r="B13" i="28"/>
  <c r="C13" i="28"/>
  <c r="D13" i="28"/>
  <c r="E13" i="28"/>
  <c r="B14" i="28"/>
  <c r="C14" i="28"/>
  <c r="D14" i="28"/>
  <c r="E14" i="28"/>
  <c r="B15" i="28"/>
  <c r="C15" i="28"/>
  <c r="D15" i="28"/>
  <c r="E15" i="28"/>
  <c r="B16" i="28"/>
  <c r="C16" i="28"/>
  <c r="D16" i="28"/>
  <c r="E16" i="28"/>
  <c r="B17" i="28"/>
  <c r="C17" i="28"/>
  <c r="D17" i="28"/>
  <c r="E17" i="28"/>
</calcChain>
</file>

<file path=xl/sharedStrings.xml><?xml version="1.0" encoding="utf-8"?>
<sst xmlns="http://schemas.openxmlformats.org/spreadsheetml/2006/main" count="1930" uniqueCount="147">
  <si>
    <t>Timestamp</t>
  </si>
  <si>
    <t>Which country do you represent</t>
  </si>
  <si>
    <t>What is your contact email</t>
  </si>
  <si>
    <t>Are the statistics for both WHFF and EHRC?</t>
  </si>
  <si>
    <t>Number of Members</t>
  </si>
  <si>
    <t>Is this value an estimate?</t>
  </si>
  <si>
    <t>Total number of live Dairy Cows</t>
  </si>
  <si>
    <t>Do you only register Red and White Holsteins</t>
  </si>
  <si>
    <t>Total number of live Holstein Cows</t>
  </si>
  <si>
    <t>Total number of live registered Holstein Cows</t>
  </si>
  <si>
    <t>Total number of registered Holstein Cows in the last year</t>
  </si>
  <si>
    <t>Total number of Holstein Cows that are Milk Recorded Cows</t>
  </si>
  <si>
    <t>Number of Holstein cows included in the production figures</t>
  </si>
  <si>
    <t>Are the following production figures based on 305 days in milk?</t>
  </si>
  <si>
    <t>Milk kg</t>
  </si>
  <si>
    <t>Fat %</t>
  </si>
  <si>
    <t>Fat kg</t>
  </si>
  <si>
    <t>Protein %</t>
  </si>
  <si>
    <t>Protein kg</t>
  </si>
  <si>
    <t>Do you have separate figures for Red and White Holsteins?</t>
  </si>
  <si>
    <t>Total number of live Red Holstein Cows</t>
  </si>
  <si>
    <t>Total number of live registered Red Holstein Cows</t>
  </si>
  <si>
    <t>Total number of registered Red Holstein Cows in the last year</t>
  </si>
  <si>
    <t>Total number of Red Holstein Cows that are Milk Recorded Cows</t>
  </si>
  <si>
    <t>Number of Red Holstein cows included in the production figures</t>
  </si>
  <si>
    <t>If you have any comments about your data, please give details below</t>
  </si>
  <si>
    <t>Yes</t>
  </si>
  <si>
    <t>Actual</t>
  </si>
  <si>
    <t>Estimate</t>
  </si>
  <si>
    <t>No</t>
  </si>
  <si>
    <t>no</t>
  </si>
  <si>
    <t>comments</t>
  </si>
  <si>
    <t>Total number of live registered Holstein cows</t>
  </si>
  <si>
    <t>estimate = *</t>
  </si>
  <si>
    <t xml:space="preserve">Number of members of the Society </t>
  </si>
  <si>
    <t xml:space="preserve">Total number of live dairy cows </t>
  </si>
  <si>
    <t xml:space="preserve">Total number of live Holstein cows </t>
  </si>
  <si>
    <t xml:space="preserve">Total number of live Holstein Friesian cow’s milk recorded </t>
  </si>
  <si>
    <t xml:space="preserve">People eligible to have cows registered by your society. </t>
  </si>
  <si>
    <t>Cows from all breeds, registered or not, having calved once or more.</t>
  </si>
  <si>
    <t>Holstein-Friesian, registered or not, having calved once or more</t>
  </si>
  <si>
    <t xml:space="preserve">All registered Holstein-Friesians having calved once or more that are listed in the herdbook. </t>
  </si>
  <si>
    <t>According to the ICAR rules.</t>
  </si>
  <si>
    <t>Definition</t>
  </si>
  <si>
    <t>Information Required</t>
  </si>
  <si>
    <t xml:space="preserve">Total number of live Holstein Friesian cow’s in the Production Figures </t>
  </si>
  <si>
    <t>Sweden</t>
  </si>
  <si>
    <t>gill.zeilon@telia.com</t>
  </si>
  <si>
    <t>SPAIN</t>
  </si>
  <si>
    <t>sofia.alday@conafe.com</t>
  </si>
  <si>
    <t>FRANCE</t>
  </si>
  <si>
    <t>denis.bieri@primholstein.com</t>
  </si>
  <si>
    <t>Slovakia</t>
  </si>
  <si>
    <t>lichanec@holstein.sk</t>
  </si>
  <si>
    <t>Germany</t>
  </si>
  <si>
    <t>Latvia</t>
  </si>
  <si>
    <t>marislidaks@inbox.lv</t>
  </si>
  <si>
    <t>Switzerland</t>
  </si>
  <si>
    <t>Alex.Barenco@swissherdbook.ch</t>
  </si>
  <si>
    <t>UK</t>
  </si>
  <si>
    <t>Poland</t>
  </si>
  <si>
    <t>a.siekierska@pfhb.pl</t>
  </si>
  <si>
    <t>Belgium (Walloon Region)</t>
  </si>
  <si>
    <t>Denmark</t>
  </si>
  <si>
    <t>danskholstein@seges.dk</t>
  </si>
  <si>
    <t>Luxembourg</t>
  </si>
  <si>
    <t>armand.braun@convis.lu</t>
  </si>
  <si>
    <t>Ireland</t>
  </si>
  <si>
    <t>mcallanan@ihfa.ie</t>
  </si>
  <si>
    <t>Australia</t>
  </si>
  <si>
    <t>New Zealand</t>
  </si>
  <si>
    <t>c.watson@nzhfa.org.nz</t>
  </si>
  <si>
    <t>3/22/2017 10:08:57</t>
  </si>
  <si>
    <t>South Africa</t>
  </si>
  <si>
    <t>susan@saholstein.co.za</t>
  </si>
  <si>
    <t>yes</t>
  </si>
  <si>
    <t>Finland</t>
  </si>
  <si>
    <t>pirkko.tauren@faba.fi</t>
  </si>
  <si>
    <t>Canada</t>
  </si>
  <si>
    <t>lmarkle@holstein.ca</t>
  </si>
  <si>
    <t>Hungary</t>
  </si>
  <si>
    <t>bognar@holstein.hu</t>
  </si>
  <si>
    <t xml:space="preserve"> </t>
  </si>
  <si>
    <t>Portugal</t>
  </si>
  <si>
    <t>Croatia</t>
  </si>
  <si>
    <t>Netherlands</t>
  </si>
  <si>
    <t>Josbuiting@crv.n</t>
  </si>
  <si>
    <t>3/16/2018 15:18:04</t>
  </si>
  <si>
    <t>2/27/2018 8:42:43</t>
  </si>
  <si>
    <t>2/25/2018 21:23:17</t>
  </si>
  <si>
    <t>ggillan@holstein.com.au</t>
  </si>
  <si>
    <t>3/16/2018 17:12:17</t>
  </si>
  <si>
    <t>United States</t>
  </si>
  <si>
    <t>lworden@holstein.com</t>
  </si>
  <si>
    <t>3/27/2018 14:10:50</t>
  </si>
  <si>
    <t>pmayeres</t>
  </si>
  <si>
    <t>N/A</t>
  </si>
  <si>
    <t>Total number of female Holstein registrations in 2017</t>
  </si>
  <si>
    <t>Total number of female registrations in 2017, regardless of age.</t>
  </si>
  <si>
    <t xml:space="preserve">Average production for the year 2017 in 305 days, </t>
  </si>
  <si>
    <t>Without any correction, of all Holstein Friesian cows, having finished lactation in 2017</t>
  </si>
  <si>
    <t>Czech Republic</t>
  </si>
  <si>
    <t>motycka@holstein.cz</t>
  </si>
  <si>
    <t>HB registration B&amp;W and R&amp;W is done together. Milk Recording is separately according to the colour.</t>
  </si>
  <si>
    <t>2/28/2018 14:49:35</t>
  </si>
  <si>
    <t>in 2017 we registered in Herd Book 249958 Holstein heifers and 9971 Red Holstein heifers</t>
  </si>
  <si>
    <t>4/23/2018 9:03:20</t>
  </si>
  <si>
    <t>suhuhhrvatska@gmail.com</t>
  </si>
  <si>
    <t>4/13/2018 12:38:24</t>
  </si>
  <si>
    <t>Argentina</t>
  </si>
  <si>
    <t>Japan</t>
  </si>
  <si>
    <t>statistics are from April 2017 to March 2018</t>
  </si>
  <si>
    <t>5/14/2018 17:34:54</t>
  </si>
  <si>
    <t>5/16/2018 12:18:20</t>
  </si>
  <si>
    <t>GREECE</t>
  </si>
  <si>
    <t>info@holstein.gr</t>
  </si>
  <si>
    <t>5/15/2018 11:43:47</t>
  </si>
  <si>
    <t>ITALY</t>
  </si>
  <si>
    <t>anafi@anafi.it</t>
  </si>
  <si>
    <t>5/15/2018 12:50:13</t>
  </si>
  <si>
    <t>suecope@ukcows.com</t>
  </si>
  <si>
    <t>5/23/2018 10:35:25</t>
  </si>
  <si>
    <t>t.masthoff@rind-schwein.de</t>
  </si>
  <si>
    <t>5/28/2018 9:08:31</t>
  </si>
  <si>
    <t>5/31/2018 16:39:13</t>
  </si>
  <si>
    <t>COLOMBIA</t>
  </si>
  <si>
    <t>direccion.ejecutiva@holstein.com.co</t>
  </si>
  <si>
    <t>Brazil</t>
  </si>
  <si>
    <t>diretoria@gadoholandes.com.br</t>
  </si>
  <si>
    <t>Purebred Holsteins' production: 10341M; 3.72F%; 384.2F; 3.32P%; 343.7P</t>
  </si>
  <si>
    <t>6/25/2018 3:21:52</t>
  </si>
  <si>
    <t>México</t>
  </si>
  <si>
    <t>felipe.ruiz@holstein.com.mx</t>
  </si>
  <si>
    <t>National dairy cattle figures include dual purpose cattle</t>
  </si>
  <si>
    <t>Austria</t>
  </si>
  <si>
    <t>Lifetime production all cows milk kg 29,845, fat% 4.36, fat kg 1,300, protein % 3.53, protein kg 1.054; 354,451 culled cows</t>
  </si>
  <si>
    <t>6/25/2018 16:30:02</t>
  </si>
  <si>
    <t>samuelpinto@apcrf.pt</t>
  </si>
  <si>
    <t>6/26/2018 11:00:45</t>
  </si>
  <si>
    <t>Israel</t>
  </si>
  <si>
    <t>yaniv@icba.co.il</t>
  </si>
  <si>
    <t>7/30/2018 10:05:11</t>
  </si>
  <si>
    <t>Holstein Switzerland</t>
  </si>
  <si>
    <t>barras@holstein.ch</t>
  </si>
  <si>
    <t>SLOVENIA</t>
  </si>
  <si>
    <t>Marija.Klopcic@bf.uni-lj.si</t>
  </si>
  <si>
    <t>Are the following production figures based on 3405 days in milk?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</si>
</sst>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1"/>
      <color theme="1"/>
      <name val="Calibri"/>
      <scheme val="minor"/>
    </font>
    <font>
      <sz val="12"/>
      <color rgb="FF1F497D"/>
      <name val="Calibri"/>
      <scheme val="minor"/>
    </font>
    <font>
      <sz val="12"/>
      <name val="Calibri"/>
      <scheme val="minor"/>
    </font>
    <font>
      <sz val="15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/>
    <xf numFmtId="3" fontId="0" fillId="0" borderId="0" xfId="0" applyNumberFormat="1"/>
    <xf numFmtId="3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2" fontId="0" fillId="0" borderId="0" xfId="0" applyNumberFormat="1"/>
    <xf numFmtId="1" fontId="4" fillId="0" borderId="0" xfId="0" applyNumberFormat="1" applyFont="1"/>
    <xf numFmtId="1" fontId="0" fillId="0" borderId="0" xfId="0" applyNumberFormat="1"/>
    <xf numFmtId="0" fontId="0" fillId="0" borderId="0" xfId="0" applyFont="1" applyFill="1"/>
    <xf numFmtId="0" fontId="0" fillId="2" borderId="0" xfId="0" applyFont="1" applyFill="1"/>
    <xf numFmtId="1" fontId="0" fillId="2" borderId="0" xfId="0" applyNumberFormat="1" applyFont="1" applyFill="1"/>
    <xf numFmtId="2" fontId="0" fillId="2" borderId="0" xfId="0" applyNumberFormat="1" applyFont="1" applyFill="1"/>
    <xf numFmtId="14" fontId="0" fillId="0" borderId="0" xfId="0" applyNumberFormat="1" applyFont="1" applyFill="1"/>
    <xf numFmtId="1" fontId="0" fillId="0" borderId="0" xfId="0" applyNumberFormat="1" applyFont="1" applyFill="1"/>
    <xf numFmtId="0" fontId="4" fillId="0" borderId="0" xfId="0" applyFont="1" applyFill="1"/>
    <xf numFmtId="1" fontId="4" fillId="0" borderId="0" xfId="0" applyNumberFormat="1" applyFont="1" applyFill="1"/>
    <xf numFmtId="2" fontId="0" fillId="0" borderId="0" xfId="0" applyNumberFormat="1" applyFont="1" applyFill="1"/>
    <xf numFmtId="0" fontId="10" fillId="0" borderId="0" xfId="0" applyFont="1" applyFill="1"/>
    <xf numFmtId="0" fontId="1" fillId="0" borderId="0" xfId="0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22" fontId="0" fillId="0" borderId="0" xfId="0" applyNumberFormat="1" applyFont="1" applyFill="1"/>
    <xf numFmtId="22" fontId="4" fillId="0" borderId="0" xfId="0" applyNumberFormat="1" applyFont="1" applyFill="1"/>
    <xf numFmtId="3" fontId="11" fillId="0" borderId="0" xfId="0" applyNumberFormat="1" applyFont="1"/>
    <xf numFmtId="0" fontId="2" fillId="0" borderId="0" xfId="267" applyFont="1" applyFill="1"/>
    <xf numFmtId="0" fontId="4" fillId="0" borderId="0" xfId="0" applyFont="1" applyFill="1" applyAlignment="1">
      <alignment vertical="center"/>
    </xf>
    <xf numFmtId="0" fontId="11" fillId="0" borderId="0" xfId="0" applyFont="1"/>
    <xf numFmtId="3" fontId="0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2" fillId="0" borderId="0" xfId="0" applyFont="1"/>
  </cellXfs>
  <cellStyles count="2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tyles" Target="styles.xml"/><Relationship Id="rId38" Type="http://schemas.openxmlformats.org/officeDocument/2006/relationships/sharedStrings" Target="sharedStrings.xml"/><Relationship Id="rId3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1001089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74100" cy="7005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948266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21277" cy="7047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12811" cy="7047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7005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931333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04344" cy="7047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1001089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74100" cy="70053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12811" cy="70273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189" y="0"/>
          <a:ext cx="812811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1001089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74100" cy="70053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1001089</xdr:colOff>
      <xdr:row>2</xdr:row>
      <xdr:rowOff>27433</xdr:rowOff>
    </xdr:to>
    <xdr:pic>
      <xdr:nvPicPr>
        <xdr:cNvPr id="3" name="Picture 2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74100" cy="70476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948266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21277" cy="7047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7005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7005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7005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7005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914400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787411" cy="704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sbuiting@crv.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topLeftCell="AE1" zoomScale="150" zoomScaleNormal="150" zoomScalePageLayoutView="150" workbookViewId="0">
      <pane ySplit="1" topLeftCell="A6" activePane="bottomLeft" state="frozen"/>
      <selection pane="bottomLeft" activeCell="A7" sqref="A7:BG7"/>
    </sheetView>
  </sheetViews>
  <sheetFormatPr baseColWidth="10" defaultColWidth="16.33203125" defaultRowHeight="15" x14ac:dyDescent="0"/>
  <cols>
    <col min="1" max="1" width="19.83203125" style="23" bestFit="1" customWidth="1"/>
    <col min="2" max="2" width="34.33203125" style="23" bestFit="1" customWidth="1"/>
    <col min="3" max="3" width="33.33203125" style="23" customWidth="1"/>
    <col min="4" max="4" width="46.6640625" style="23" bestFit="1" customWidth="1"/>
    <col min="5" max="5" width="22.1640625" style="23" bestFit="1" customWidth="1"/>
    <col min="6" max="6" width="27.33203125" style="23" bestFit="1" customWidth="1"/>
    <col min="7" max="7" width="34" style="23" bestFit="1" customWidth="1"/>
    <col min="8" max="8" width="27.33203125" style="23" bestFit="1" customWidth="1"/>
    <col min="9" max="9" width="48" style="23" bestFit="1" customWidth="1"/>
    <col min="10" max="10" width="37.1640625" style="23" bestFit="1" customWidth="1"/>
    <col min="11" max="11" width="27.33203125" style="23" bestFit="1" customWidth="1"/>
    <col min="12" max="12" width="48.1640625" style="23" bestFit="1" customWidth="1"/>
    <col min="13" max="13" width="27.33203125" style="23" bestFit="1" customWidth="1"/>
    <col min="14" max="14" width="59.6640625" style="23" bestFit="1" customWidth="1"/>
    <col min="15" max="15" width="27.33203125" style="23" bestFit="1" customWidth="1"/>
    <col min="16" max="16" width="63" style="28" bestFit="1" customWidth="1"/>
    <col min="17" max="17" width="27.33203125" style="23" bestFit="1" customWidth="1"/>
    <col min="18" max="18" width="62.6640625" style="23" bestFit="1" customWidth="1"/>
    <col min="19" max="19" width="27.33203125" style="23" bestFit="1" customWidth="1"/>
    <col min="20" max="20" width="67" style="23" bestFit="1" customWidth="1"/>
    <col min="21" max="21" width="8.5" style="23" bestFit="1" customWidth="1"/>
    <col min="22" max="22" width="27.33203125" style="23" bestFit="1" customWidth="1"/>
    <col min="23" max="23" width="7.83203125" style="31" bestFit="1" customWidth="1"/>
    <col min="24" max="24" width="27.33203125" style="23" bestFit="1" customWidth="1"/>
    <col min="25" max="25" width="7.6640625" style="23" bestFit="1" customWidth="1"/>
    <col min="26" max="26" width="27.33203125" style="23" bestFit="1" customWidth="1"/>
    <col min="27" max="27" width="11.1640625" style="31" bestFit="1" customWidth="1"/>
    <col min="28" max="28" width="27.33203125" style="23" bestFit="1" customWidth="1"/>
    <col min="29" max="29" width="11.83203125" style="23" bestFit="1" customWidth="1"/>
    <col min="30" max="30" width="27.33203125" style="23" bestFit="1" customWidth="1"/>
    <col min="31" max="31" width="62.1640625" style="23" bestFit="1" customWidth="1"/>
    <col min="32" max="32" width="41.83203125" style="23" bestFit="1" customWidth="1"/>
    <col min="33" max="33" width="27.33203125" style="23" bestFit="1" customWidth="1"/>
    <col min="34" max="34" width="52.83203125" style="23" bestFit="1" customWidth="1"/>
    <col min="35" max="35" width="27.33203125" style="23" bestFit="1" customWidth="1"/>
    <col min="36" max="36" width="64.33203125" style="23" bestFit="1" customWidth="1"/>
    <col min="37" max="37" width="27.33203125" style="23" bestFit="1" customWidth="1"/>
    <col min="38" max="38" width="67.6640625" style="23" bestFit="1" customWidth="1"/>
    <col min="39" max="39" width="27.33203125" style="23" bestFit="1" customWidth="1"/>
    <col min="40" max="40" width="67.33203125" style="23" bestFit="1" customWidth="1"/>
    <col min="41" max="41" width="27.33203125" style="23" bestFit="1" customWidth="1"/>
    <col min="42" max="42" width="67" style="23" bestFit="1" customWidth="1"/>
    <col min="43" max="43" width="8.5" style="23" bestFit="1" customWidth="1"/>
    <col min="44" max="44" width="27.33203125" style="23" bestFit="1" customWidth="1"/>
    <col min="45" max="45" width="7" style="23" bestFit="1" customWidth="1"/>
    <col min="46" max="46" width="27.33203125" style="23" bestFit="1" customWidth="1"/>
    <col min="47" max="47" width="7.83203125" style="23" bestFit="1" customWidth="1"/>
    <col min="48" max="48" width="27.33203125" style="23" bestFit="1" customWidth="1"/>
    <col min="49" max="49" width="11.1640625" style="31" bestFit="1" customWidth="1"/>
    <col min="50" max="50" width="27.33203125" style="23" bestFit="1" customWidth="1"/>
    <col min="51" max="51" width="11.83203125" style="23" bestFit="1" customWidth="1"/>
    <col min="52" max="52" width="27.33203125" style="23" bestFit="1" customWidth="1"/>
    <col min="53" max="53" width="113.5" style="23" bestFit="1" customWidth="1"/>
    <col min="54" max="16384" width="16.33203125" style="23"/>
  </cols>
  <sheetData>
    <row r="1" spans="1:59" s="33" customForma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5</v>
      </c>
      <c r="I1" s="33" t="s">
        <v>7</v>
      </c>
      <c r="J1" s="33" t="s">
        <v>8</v>
      </c>
      <c r="K1" s="33" t="s">
        <v>5</v>
      </c>
      <c r="L1" s="33" t="s">
        <v>9</v>
      </c>
      <c r="M1" s="33" t="s">
        <v>5</v>
      </c>
      <c r="N1" s="33" t="s">
        <v>10</v>
      </c>
      <c r="O1" s="33" t="s">
        <v>5</v>
      </c>
      <c r="P1" s="34" t="s">
        <v>11</v>
      </c>
      <c r="Q1" s="33" t="s">
        <v>5</v>
      </c>
      <c r="R1" s="33" t="s">
        <v>12</v>
      </c>
      <c r="S1" s="33" t="s">
        <v>5</v>
      </c>
      <c r="T1" s="33" t="s">
        <v>13</v>
      </c>
      <c r="U1" s="33" t="s">
        <v>14</v>
      </c>
      <c r="V1" s="33" t="s">
        <v>5</v>
      </c>
      <c r="W1" s="35" t="s">
        <v>15</v>
      </c>
      <c r="X1" s="33" t="s">
        <v>5</v>
      </c>
      <c r="Y1" s="33" t="s">
        <v>16</v>
      </c>
      <c r="Z1" s="33" t="s">
        <v>5</v>
      </c>
      <c r="AA1" s="35" t="s">
        <v>17</v>
      </c>
      <c r="AB1" s="33" t="s">
        <v>5</v>
      </c>
      <c r="AC1" s="33" t="s">
        <v>18</v>
      </c>
      <c r="AD1" s="33" t="s">
        <v>5</v>
      </c>
      <c r="AE1" s="33" t="s">
        <v>19</v>
      </c>
      <c r="AF1" s="33" t="s">
        <v>20</v>
      </c>
      <c r="AG1" s="33" t="s">
        <v>5</v>
      </c>
      <c r="AH1" s="33" t="s">
        <v>21</v>
      </c>
      <c r="AI1" s="33" t="s">
        <v>5</v>
      </c>
      <c r="AJ1" s="33" t="s">
        <v>22</v>
      </c>
      <c r="AK1" s="33" t="s">
        <v>5</v>
      </c>
      <c r="AL1" s="33" t="s">
        <v>23</v>
      </c>
      <c r="AM1" s="33" t="s">
        <v>5</v>
      </c>
      <c r="AN1" s="33" t="s">
        <v>24</v>
      </c>
      <c r="AO1" s="33" t="s">
        <v>5</v>
      </c>
      <c r="AP1" s="33" t="s">
        <v>13</v>
      </c>
      <c r="AQ1" s="33" t="s">
        <v>14</v>
      </c>
      <c r="AR1" s="33" t="s">
        <v>5</v>
      </c>
      <c r="AS1" s="33" t="s">
        <v>15</v>
      </c>
      <c r="AT1" s="33" t="s">
        <v>5</v>
      </c>
      <c r="AU1" s="33" t="s">
        <v>16</v>
      </c>
      <c r="AV1" s="33" t="s">
        <v>5</v>
      </c>
      <c r="AW1" s="35" t="s">
        <v>17</v>
      </c>
      <c r="AX1" s="33" t="s">
        <v>5</v>
      </c>
      <c r="AY1" s="33" t="s">
        <v>18</v>
      </c>
      <c r="AZ1" s="33" t="s">
        <v>5</v>
      </c>
      <c r="BA1" s="33" t="s">
        <v>25</v>
      </c>
    </row>
    <row r="2" spans="1:59">
      <c r="A2" s="27">
        <v>43188</v>
      </c>
      <c r="B2" s="23" t="s">
        <v>46</v>
      </c>
      <c r="C2" s="23" t="s">
        <v>47</v>
      </c>
      <c r="D2" s="23" t="s">
        <v>26</v>
      </c>
      <c r="E2" s="23">
        <v>700</v>
      </c>
      <c r="F2" s="23" t="s">
        <v>27</v>
      </c>
      <c r="G2" s="23">
        <v>242195</v>
      </c>
      <c r="H2" s="23" t="s">
        <v>27</v>
      </c>
      <c r="I2" s="23" t="s">
        <v>29</v>
      </c>
      <c r="J2" s="23">
        <v>142000</v>
      </c>
      <c r="K2" s="23" t="s">
        <v>28</v>
      </c>
      <c r="L2" s="23">
        <v>30500</v>
      </c>
      <c r="M2" s="23" t="s">
        <v>28</v>
      </c>
      <c r="N2" s="23">
        <v>8000</v>
      </c>
      <c r="O2" s="23" t="s">
        <v>28</v>
      </c>
      <c r="P2" s="28">
        <v>125683</v>
      </c>
      <c r="Q2" s="23" t="s">
        <v>27</v>
      </c>
      <c r="R2" s="23">
        <v>125683</v>
      </c>
      <c r="S2" s="23" t="s">
        <v>27</v>
      </c>
      <c r="T2" s="23" t="s">
        <v>26</v>
      </c>
      <c r="U2" s="23">
        <v>10325</v>
      </c>
      <c r="V2" s="23" t="s">
        <v>27</v>
      </c>
      <c r="W2" s="23">
        <v>4.1100000000000003</v>
      </c>
      <c r="X2" s="23" t="s">
        <v>27</v>
      </c>
      <c r="Y2" s="23">
        <v>424</v>
      </c>
      <c r="Z2" s="23" t="s">
        <v>27</v>
      </c>
      <c r="AA2" s="23">
        <v>3.48</v>
      </c>
      <c r="AB2" s="23" t="s">
        <v>27</v>
      </c>
      <c r="AC2" s="23">
        <v>359</v>
      </c>
      <c r="AD2" s="23" t="s">
        <v>27</v>
      </c>
      <c r="AE2" s="23" t="s">
        <v>30</v>
      </c>
      <c r="AW2" s="23"/>
    </row>
    <row r="3" spans="1:59">
      <c r="A3" s="23" t="s">
        <v>116</v>
      </c>
      <c r="B3" s="23" t="s">
        <v>117</v>
      </c>
      <c r="C3" s="23" t="s">
        <v>118</v>
      </c>
      <c r="D3" s="23" t="s">
        <v>26</v>
      </c>
      <c r="E3" s="23">
        <v>10629</v>
      </c>
      <c r="F3" s="23" t="s">
        <v>27</v>
      </c>
      <c r="G3" s="23">
        <v>1900000</v>
      </c>
      <c r="H3" s="23" t="s">
        <v>28</v>
      </c>
      <c r="I3" s="23" t="s">
        <v>29</v>
      </c>
      <c r="J3" s="23">
        <v>1450000</v>
      </c>
      <c r="K3" s="23" t="s">
        <v>28</v>
      </c>
      <c r="L3" s="23">
        <v>1091652</v>
      </c>
      <c r="M3" s="23" t="s">
        <v>27</v>
      </c>
      <c r="N3" s="23">
        <v>1106461</v>
      </c>
      <c r="O3" s="23" t="s">
        <v>27</v>
      </c>
      <c r="P3" s="23">
        <v>1091652</v>
      </c>
      <c r="Q3" s="23" t="s">
        <v>27</v>
      </c>
      <c r="R3" s="23">
        <v>1091652</v>
      </c>
      <c r="S3" s="23" t="s">
        <v>27</v>
      </c>
      <c r="T3" s="23" t="s">
        <v>26</v>
      </c>
      <c r="U3" s="23">
        <v>9980</v>
      </c>
      <c r="V3" s="23" t="s">
        <v>27</v>
      </c>
      <c r="W3" s="23">
        <v>3.73</v>
      </c>
      <c r="X3" s="23" t="s">
        <v>27</v>
      </c>
      <c r="Y3" s="23">
        <v>372</v>
      </c>
      <c r="Z3" s="23" t="s">
        <v>27</v>
      </c>
      <c r="AA3" s="23">
        <v>3.33</v>
      </c>
      <c r="AB3" s="23" t="s">
        <v>27</v>
      </c>
      <c r="AC3" s="23">
        <v>332</v>
      </c>
      <c r="AD3" s="23" t="s">
        <v>27</v>
      </c>
      <c r="AE3" s="23" t="s">
        <v>30</v>
      </c>
      <c r="AW3" s="23"/>
    </row>
    <row r="4" spans="1:59">
      <c r="A4" s="23" t="s">
        <v>87</v>
      </c>
      <c r="B4" s="23" t="s">
        <v>48</v>
      </c>
      <c r="C4" s="23" t="s">
        <v>49</v>
      </c>
      <c r="D4" s="23" t="s">
        <v>26</v>
      </c>
      <c r="E4" s="23">
        <v>5794</v>
      </c>
      <c r="F4" s="23" t="s">
        <v>27</v>
      </c>
      <c r="G4" s="23">
        <v>823989</v>
      </c>
      <c r="H4" s="23" t="s">
        <v>27</v>
      </c>
      <c r="I4" s="23" t="s">
        <v>29</v>
      </c>
      <c r="J4" s="23">
        <v>805000</v>
      </c>
      <c r="K4" s="23" t="s">
        <v>28</v>
      </c>
      <c r="L4" s="23">
        <v>480446</v>
      </c>
      <c r="M4" s="23" t="s">
        <v>27</v>
      </c>
      <c r="N4" s="23">
        <v>165629</v>
      </c>
      <c r="O4" s="23" t="s">
        <v>27</v>
      </c>
      <c r="P4" s="28">
        <v>480446</v>
      </c>
      <c r="Q4" s="23" t="s">
        <v>27</v>
      </c>
      <c r="R4" s="23">
        <v>340755</v>
      </c>
      <c r="S4" s="23" t="s">
        <v>27</v>
      </c>
      <c r="T4" s="23" t="s">
        <v>26</v>
      </c>
      <c r="U4" s="23">
        <v>10152</v>
      </c>
      <c r="V4" s="23" t="s">
        <v>27</v>
      </c>
      <c r="W4" s="23">
        <v>3.65</v>
      </c>
      <c r="X4" s="23" t="s">
        <v>27</v>
      </c>
      <c r="Y4" s="23">
        <v>371</v>
      </c>
      <c r="Z4" s="23" t="s">
        <v>27</v>
      </c>
      <c r="AA4" s="23">
        <v>3.21</v>
      </c>
      <c r="AB4" s="23" t="s">
        <v>27</v>
      </c>
      <c r="AC4" s="23">
        <v>326</v>
      </c>
      <c r="AD4" s="23" t="s">
        <v>27</v>
      </c>
      <c r="AE4" s="23" t="s">
        <v>30</v>
      </c>
      <c r="AW4" s="23"/>
    </row>
    <row r="5" spans="1:59">
      <c r="A5" s="23" t="s">
        <v>123</v>
      </c>
      <c r="B5" s="23" t="s">
        <v>50</v>
      </c>
      <c r="C5" s="23" t="s">
        <v>51</v>
      </c>
      <c r="D5" s="23" t="s">
        <v>26</v>
      </c>
      <c r="E5" s="23">
        <v>30000</v>
      </c>
      <c r="F5" s="23" t="s">
        <v>28</v>
      </c>
      <c r="G5" s="23">
        <v>3700000</v>
      </c>
      <c r="H5" s="23" t="s">
        <v>28</v>
      </c>
      <c r="I5" s="23" t="s">
        <v>29</v>
      </c>
      <c r="J5" s="23">
        <v>2500000</v>
      </c>
      <c r="K5" s="23" t="s">
        <v>28</v>
      </c>
      <c r="L5" s="23">
        <v>1572614</v>
      </c>
      <c r="M5" s="23" t="s">
        <v>27</v>
      </c>
      <c r="N5" s="23">
        <v>600000</v>
      </c>
      <c r="O5" s="23" t="s">
        <v>28</v>
      </c>
      <c r="P5" s="23">
        <v>1572614</v>
      </c>
      <c r="Q5" s="23" t="s">
        <v>27</v>
      </c>
      <c r="R5" s="23">
        <v>1572614</v>
      </c>
      <c r="S5" s="23" t="s">
        <v>27</v>
      </c>
      <c r="T5" s="23" t="s">
        <v>26</v>
      </c>
      <c r="U5" s="23">
        <v>9042</v>
      </c>
      <c r="V5" s="23" t="s">
        <v>27</v>
      </c>
      <c r="W5" s="23">
        <v>3.91</v>
      </c>
      <c r="X5" s="23" t="s">
        <v>27</v>
      </c>
      <c r="Y5" s="23">
        <v>354</v>
      </c>
      <c r="Z5" s="23" t="s">
        <v>27</v>
      </c>
      <c r="AA5" s="23">
        <v>3.3</v>
      </c>
      <c r="AB5" s="23" t="s">
        <v>27</v>
      </c>
      <c r="AC5" s="23">
        <v>298</v>
      </c>
      <c r="AD5" s="23" t="s">
        <v>27</v>
      </c>
      <c r="AE5" s="23" t="s">
        <v>30</v>
      </c>
      <c r="AW5" s="23"/>
    </row>
    <row r="6" spans="1:59">
      <c r="A6" s="36">
        <v>43284.408599537041</v>
      </c>
      <c r="B6" s="23" t="s">
        <v>52</v>
      </c>
      <c r="C6" s="23" t="s">
        <v>53</v>
      </c>
      <c r="D6" s="23" t="s">
        <v>26</v>
      </c>
      <c r="E6" s="23">
        <v>178</v>
      </c>
      <c r="F6" s="23" t="s">
        <v>27</v>
      </c>
      <c r="G6" s="23">
        <v>130370</v>
      </c>
      <c r="H6" s="23" t="s">
        <v>28</v>
      </c>
      <c r="I6" s="23" t="s">
        <v>29</v>
      </c>
      <c r="J6" s="23">
        <v>74107</v>
      </c>
      <c r="K6" s="23" t="s">
        <v>28</v>
      </c>
      <c r="L6" s="41">
        <v>17431</v>
      </c>
      <c r="M6" s="23" t="s">
        <v>27</v>
      </c>
      <c r="N6" s="23">
        <v>29684</v>
      </c>
      <c r="O6" s="23" t="s">
        <v>27</v>
      </c>
      <c r="P6" s="28">
        <v>67370</v>
      </c>
      <c r="Q6" s="23" t="s">
        <v>27</v>
      </c>
      <c r="R6" s="23">
        <v>67370</v>
      </c>
      <c r="S6" s="23" t="s">
        <v>27</v>
      </c>
      <c r="T6" s="23" t="s">
        <v>26</v>
      </c>
      <c r="U6" s="23">
        <v>9071</v>
      </c>
      <c r="V6" s="23" t="s">
        <v>27</v>
      </c>
      <c r="W6" s="23">
        <v>3.77</v>
      </c>
      <c r="X6" s="23" t="s">
        <v>27</v>
      </c>
      <c r="Y6" s="23">
        <v>342</v>
      </c>
      <c r="Z6" s="23" t="s">
        <v>27</v>
      </c>
      <c r="AA6" s="23">
        <v>3.26</v>
      </c>
      <c r="AB6" s="23" t="s">
        <v>27</v>
      </c>
      <c r="AC6" s="23">
        <v>296</v>
      </c>
      <c r="AD6" s="23" t="s">
        <v>27</v>
      </c>
      <c r="AE6" s="23" t="s">
        <v>30</v>
      </c>
      <c r="AW6" s="23"/>
    </row>
    <row r="7" spans="1:59" ht="19">
      <c r="A7" s="4" t="s">
        <v>121</v>
      </c>
      <c r="B7" s="4" t="s">
        <v>54</v>
      </c>
      <c r="C7" s="4" t="s">
        <v>122</v>
      </c>
      <c r="D7" s="4" t="s">
        <v>26</v>
      </c>
      <c r="E7" s="4">
        <v>16193</v>
      </c>
      <c r="F7" s="4" t="s">
        <v>27</v>
      </c>
      <c r="G7" s="4">
        <v>4199010</v>
      </c>
      <c r="H7" s="4" t="s">
        <v>27</v>
      </c>
      <c r="I7" s="4" t="s">
        <v>29</v>
      </c>
      <c r="J7" s="4">
        <v>2340218</v>
      </c>
      <c r="K7" s="4" t="s">
        <v>27</v>
      </c>
      <c r="L7" s="4">
        <v>1715246</v>
      </c>
      <c r="M7" s="4" t="s">
        <v>27</v>
      </c>
      <c r="N7" s="4">
        <v>580000</v>
      </c>
      <c r="O7" s="4" t="s">
        <v>28</v>
      </c>
      <c r="P7" s="4">
        <v>2128093</v>
      </c>
      <c r="Q7" s="4" t="s">
        <v>27</v>
      </c>
      <c r="R7" s="4">
        <v>1396199</v>
      </c>
      <c r="S7" s="4" t="s">
        <v>27</v>
      </c>
      <c r="T7" s="4" t="s">
        <v>26</v>
      </c>
      <c r="U7" s="4">
        <v>9219</v>
      </c>
      <c r="V7" s="4" t="s">
        <v>27</v>
      </c>
      <c r="W7" s="4">
        <v>3.97</v>
      </c>
      <c r="X7" s="4" t="s">
        <v>27</v>
      </c>
      <c r="Y7" s="4">
        <v>366</v>
      </c>
      <c r="Z7" s="4" t="s">
        <v>27</v>
      </c>
      <c r="AA7" s="4">
        <v>3.36</v>
      </c>
      <c r="AB7" s="4" t="s">
        <v>27</v>
      </c>
      <c r="AC7" s="4">
        <v>310</v>
      </c>
      <c r="AD7" s="4" t="s">
        <v>27</v>
      </c>
      <c r="AE7" s="4" t="s">
        <v>26</v>
      </c>
      <c r="AF7" s="47">
        <v>269435</v>
      </c>
      <c r="AG7" s="4" t="s">
        <v>27</v>
      </c>
      <c r="AH7" s="4">
        <v>159677</v>
      </c>
      <c r="AI7" s="4" t="s">
        <v>27</v>
      </c>
      <c r="AJ7" s="4">
        <v>52000</v>
      </c>
      <c r="AK7" s="4" t="s">
        <v>28</v>
      </c>
      <c r="AL7" s="4">
        <v>231950</v>
      </c>
      <c r="AM7" s="4" t="s">
        <v>27</v>
      </c>
      <c r="AN7" s="4">
        <v>131195</v>
      </c>
      <c r="AO7" s="4" t="s">
        <v>27</v>
      </c>
      <c r="AP7" s="4" t="s">
        <v>26</v>
      </c>
      <c r="AQ7" s="4">
        <v>8506</v>
      </c>
      <c r="AR7" s="4" t="s">
        <v>27</v>
      </c>
      <c r="AS7" s="4">
        <v>4.1100000000000003</v>
      </c>
      <c r="AT7" s="4" t="s">
        <v>27</v>
      </c>
      <c r="AU7" s="4">
        <v>349</v>
      </c>
      <c r="AV7" s="4" t="s">
        <v>27</v>
      </c>
      <c r="AW7" s="4">
        <v>3.41</v>
      </c>
      <c r="AX7" s="4" t="s">
        <v>27</v>
      </c>
      <c r="AY7" s="4">
        <v>290</v>
      </c>
      <c r="AZ7" s="4" t="s">
        <v>27</v>
      </c>
      <c r="BA7" s="4"/>
      <c r="BB7" s="4"/>
      <c r="BC7" s="4"/>
      <c r="BD7" s="4"/>
      <c r="BE7" s="4"/>
      <c r="BF7" s="4"/>
      <c r="BG7" s="4"/>
    </row>
    <row r="8" spans="1:59">
      <c r="A8" s="23" t="s">
        <v>141</v>
      </c>
      <c r="B8" s="23" t="s">
        <v>142</v>
      </c>
      <c r="C8" s="23" t="s">
        <v>143</v>
      </c>
      <c r="D8" s="23" t="s">
        <v>26</v>
      </c>
      <c r="E8" s="23">
        <v>2171</v>
      </c>
      <c r="F8" s="23" t="s">
        <v>27</v>
      </c>
      <c r="G8" s="23">
        <v>530000</v>
      </c>
      <c r="H8" s="23" t="s">
        <v>28</v>
      </c>
      <c r="I8" s="23" t="s">
        <v>29</v>
      </c>
      <c r="J8" s="23">
        <v>132000</v>
      </c>
      <c r="K8" s="23" t="s">
        <v>28</v>
      </c>
      <c r="L8" s="23">
        <v>64012</v>
      </c>
      <c r="M8" s="23" t="s">
        <v>27</v>
      </c>
      <c r="N8" s="23">
        <v>23809</v>
      </c>
      <c r="O8" s="23" t="s">
        <v>27</v>
      </c>
      <c r="P8" s="23">
        <v>64012</v>
      </c>
      <c r="Q8" s="23" t="s">
        <v>27</v>
      </c>
      <c r="R8" s="23">
        <v>49985</v>
      </c>
      <c r="S8" s="23" t="s">
        <v>27</v>
      </c>
      <c r="T8" s="23" t="s">
        <v>26</v>
      </c>
      <c r="U8" s="23">
        <v>8813</v>
      </c>
      <c r="V8" s="23" t="s">
        <v>27</v>
      </c>
      <c r="W8" s="23">
        <v>3.98</v>
      </c>
      <c r="X8" s="23" t="s">
        <v>27</v>
      </c>
      <c r="Y8" s="23">
        <v>351</v>
      </c>
      <c r="Z8" s="23" t="s">
        <v>27</v>
      </c>
      <c r="AA8" s="23">
        <v>3.22</v>
      </c>
      <c r="AB8" s="23" t="s">
        <v>27</v>
      </c>
      <c r="AC8" s="23">
        <v>284</v>
      </c>
      <c r="AD8" s="23" t="s">
        <v>27</v>
      </c>
      <c r="AE8" s="23" t="s">
        <v>30</v>
      </c>
      <c r="AW8" s="23"/>
    </row>
    <row r="9" spans="1:59">
      <c r="A9" s="36">
        <v>43106.291215277779</v>
      </c>
      <c r="B9" s="23" t="s">
        <v>55</v>
      </c>
      <c r="C9" s="23" t="s">
        <v>56</v>
      </c>
      <c r="D9" s="23" t="s">
        <v>26</v>
      </c>
      <c r="E9" s="23">
        <v>106</v>
      </c>
      <c r="F9" s="23" t="s">
        <v>27</v>
      </c>
      <c r="G9" s="23">
        <v>128000</v>
      </c>
      <c r="H9" s="23" t="s">
        <v>27</v>
      </c>
      <c r="I9" s="23" t="s">
        <v>29</v>
      </c>
      <c r="J9" s="23">
        <v>44457</v>
      </c>
      <c r="K9" s="23" t="s">
        <v>27</v>
      </c>
      <c r="L9" s="23">
        <v>12200</v>
      </c>
      <c r="M9" s="23" t="s">
        <v>28</v>
      </c>
      <c r="N9" s="23">
        <v>2070</v>
      </c>
      <c r="O9" s="23" t="s">
        <v>28</v>
      </c>
      <c r="P9" s="23">
        <v>12200</v>
      </c>
      <c r="Q9" s="23" t="s">
        <v>28</v>
      </c>
      <c r="R9" s="23">
        <v>9241</v>
      </c>
      <c r="S9" s="23" t="s">
        <v>27</v>
      </c>
      <c r="T9" s="23" t="s">
        <v>26</v>
      </c>
      <c r="U9" s="23">
        <v>8240</v>
      </c>
      <c r="V9" s="23" t="s">
        <v>27</v>
      </c>
      <c r="W9" s="23">
        <v>3.92</v>
      </c>
      <c r="X9" s="23" t="s">
        <v>27</v>
      </c>
      <c r="Y9" s="23">
        <v>323</v>
      </c>
      <c r="Z9" s="23" t="s">
        <v>27</v>
      </c>
      <c r="AA9" s="23">
        <v>3.25</v>
      </c>
      <c r="AB9" s="23" t="s">
        <v>27</v>
      </c>
      <c r="AC9" s="23">
        <v>268</v>
      </c>
      <c r="AD9" s="23" t="s">
        <v>27</v>
      </c>
      <c r="AE9" s="23" t="s">
        <v>26</v>
      </c>
      <c r="AF9" s="23">
        <v>10500</v>
      </c>
      <c r="AG9" s="23" t="s">
        <v>28</v>
      </c>
      <c r="AH9" s="23">
        <v>10500</v>
      </c>
      <c r="AI9" s="23" t="s">
        <v>28</v>
      </c>
      <c r="AJ9" s="23">
        <v>1300</v>
      </c>
      <c r="AK9" s="23" t="s">
        <v>28</v>
      </c>
      <c r="AL9" s="23">
        <v>10446</v>
      </c>
      <c r="AM9" s="23" t="s">
        <v>27</v>
      </c>
      <c r="AN9" s="23">
        <v>10446</v>
      </c>
      <c r="AO9" s="23" t="s">
        <v>27</v>
      </c>
      <c r="AP9" s="23" t="s">
        <v>26</v>
      </c>
      <c r="AQ9" s="23">
        <v>7167</v>
      </c>
      <c r="AR9" s="23" t="s">
        <v>27</v>
      </c>
      <c r="AS9" s="23">
        <v>4.12</v>
      </c>
      <c r="AT9" s="23" t="s">
        <v>27</v>
      </c>
      <c r="AU9" s="23">
        <v>295</v>
      </c>
      <c r="AV9" s="23" t="s">
        <v>27</v>
      </c>
      <c r="AW9" s="23">
        <v>3.36</v>
      </c>
      <c r="AX9" s="23" t="s">
        <v>27</v>
      </c>
      <c r="AY9" s="23">
        <v>241</v>
      </c>
      <c r="AZ9" s="23" t="s">
        <v>27</v>
      </c>
    </row>
    <row r="10" spans="1:59">
      <c r="A10" s="23" t="s">
        <v>88</v>
      </c>
      <c r="B10" s="23" t="s">
        <v>57</v>
      </c>
      <c r="C10" s="23" t="s">
        <v>58</v>
      </c>
      <c r="D10" s="23" t="s">
        <v>26</v>
      </c>
      <c r="E10" s="23">
        <v>9478</v>
      </c>
      <c r="F10" s="23" t="s">
        <v>27</v>
      </c>
      <c r="G10" s="23">
        <v>545000</v>
      </c>
      <c r="H10" s="23" t="s">
        <v>28</v>
      </c>
      <c r="I10" s="23" t="s">
        <v>29</v>
      </c>
      <c r="J10" s="23">
        <v>135000</v>
      </c>
      <c r="K10" s="23" t="s">
        <v>28</v>
      </c>
      <c r="L10" s="23">
        <v>40738</v>
      </c>
      <c r="M10" s="23" t="s">
        <v>27</v>
      </c>
      <c r="N10" s="23">
        <v>13422</v>
      </c>
      <c r="O10" s="23" t="s">
        <v>27</v>
      </c>
      <c r="P10" s="28">
        <v>34000</v>
      </c>
      <c r="Q10" s="23" t="s">
        <v>28</v>
      </c>
      <c r="R10" s="23">
        <v>25184</v>
      </c>
      <c r="S10" s="23" t="s">
        <v>27</v>
      </c>
      <c r="T10" s="23" t="s">
        <v>26</v>
      </c>
      <c r="U10" s="23">
        <v>8516</v>
      </c>
      <c r="V10" s="23" t="s">
        <v>27</v>
      </c>
      <c r="W10" s="23">
        <v>3.98</v>
      </c>
      <c r="X10" s="23" t="s">
        <v>27</v>
      </c>
      <c r="Y10" s="23">
        <v>339</v>
      </c>
      <c r="Z10" s="23" t="s">
        <v>27</v>
      </c>
      <c r="AA10" s="23">
        <v>3.23</v>
      </c>
      <c r="AB10" s="23" t="s">
        <v>27</v>
      </c>
      <c r="AC10" s="23">
        <v>275</v>
      </c>
      <c r="AD10" s="23" t="s">
        <v>27</v>
      </c>
      <c r="AE10" s="23" t="s">
        <v>26</v>
      </c>
      <c r="AF10" s="23">
        <v>135000</v>
      </c>
      <c r="AG10" s="23" t="s">
        <v>28</v>
      </c>
      <c r="AH10" s="23">
        <v>94069</v>
      </c>
      <c r="AI10" s="23" t="s">
        <v>27</v>
      </c>
      <c r="AJ10" s="23">
        <v>25892</v>
      </c>
      <c r="AK10" s="23" t="s">
        <v>27</v>
      </c>
      <c r="AL10" s="23">
        <v>90000</v>
      </c>
      <c r="AM10" s="23" t="s">
        <v>28</v>
      </c>
      <c r="AN10" s="23">
        <v>67416</v>
      </c>
      <c r="AO10" s="23" t="s">
        <v>27</v>
      </c>
      <c r="AP10" s="23" t="s">
        <v>26</v>
      </c>
      <c r="AQ10" s="23">
        <v>8140</v>
      </c>
      <c r="AR10" s="23" t="s">
        <v>27</v>
      </c>
      <c r="AS10" s="23">
        <v>4.0599999999999996</v>
      </c>
      <c r="AT10" s="23" t="s">
        <v>27</v>
      </c>
      <c r="AU10" s="23">
        <v>330</v>
      </c>
      <c r="AV10" s="23" t="s">
        <v>27</v>
      </c>
      <c r="AW10" s="23">
        <v>3.25</v>
      </c>
      <c r="AX10" s="23" t="s">
        <v>27</v>
      </c>
      <c r="AY10" s="23">
        <v>265</v>
      </c>
      <c r="AZ10" s="23" t="s">
        <v>27</v>
      </c>
    </row>
    <row r="11" spans="1:59">
      <c r="A11" s="23" t="s">
        <v>119</v>
      </c>
      <c r="B11" s="23" t="s">
        <v>59</v>
      </c>
      <c r="C11" s="23" t="s">
        <v>120</v>
      </c>
      <c r="D11" s="23" t="s">
        <v>26</v>
      </c>
      <c r="E11" s="23">
        <v>3375</v>
      </c>
      <c r="F11" s="23" t="s">
        <v>27</v>
      </c>
      <c r="G11" s="23">
        <v>1897000</v>
      </c>
      <c r="H11" s="23" t="s">
        <v>27</v>
      </c>
      <c r="I11" s="23" t="s">
        <v>29</v>
      </c>
      <c r="J11" s="23">
        <v>1710000</v>
      </c>
      <c r="K11" s="23" t="s">
        <v>28</v>
      </c>
      <c r="L11" s="23">
        <v>961000</v>
      </c>
      <c r="M11" s="23" t="s">
        <v>28</v>
      </c>
      <c r="N11" s="23">
        <v>210802</v>
      </c>
      <c r="O11" s="23" t="s">
        <v>27</v>
      </c>
      <c r="P11" s="23">
        <v>1077000</v>
      </c>
      <c r="Q11" s="23" t="s">
        <v>28</v>
      </c>
      <c r="R11" s="23">
        <v>1077000</v>
      </c>
      <c r="S11" s="23" t="s">
        <v>28</v>
      </c>
      <c r="T11" s="23" t="s">
        <v>26</v>
      </c>
      <c r="U11" s="23">
        <v>9215</v>
      </c>
      <c r="V11" s="23" t="s">
        <v>27</v>
      </c>
      <c r="W11" s="23">
        <v>3.95</v>
      </c>
      <c r="X11" s="23" t="s">
        <v>27</v>
      </c>
      <c r="Y11" s="23">
        <v>364</v>
      </c>
      <c r="Z11" s="23" t="s">
        <v>27</v>
      </c>
      <c r="AA11" s="23">
        <v>3.19</v>
      </c>
      <c r="AB11" s="23" t="s">
        <v>27</v>
      </c>
      <c r="AC11" s="23">
        <v>294</v>
      </c>
      <c r="AD11" s="23" t="s">
        <v>27</v>
      </c>
      <c r="AE11" s="23" t="s">
        <v>30</v>
      </c>
      <c r="AW11" s="23"/>
    </row>
    <row r="12" spans="1:59">
      <c r="A12" s="27">
        <v>43188</v>
      </c>
      <c r="B12" s="23" t="s">
        <v>60</v>
      </c>
      <c r="C12" s="23" t="s">
        <v>61</v>
      </c>
      <c r="D12" s="23" t="s">
        <v>26</v>
      </c>
      <c r="E12" s="23">
        <v>20784</v>
      </c>
      <c r="F12" s="23" t="s">
        <v>27</v>
      </c>
      <c r="G12" s="23">
        <v>2154000</v>
      </c>
      <c r="H12" s="23" t="s">
        <v>28</v>
      </c>
      <c r="I12" s="23" t="s">
        <v>29</v>
      </c>
      <c r="J12" s="23">
        <v>1872000</v>
      </c>
      <c r="K12" s="23" t="s">
        <v>28</v>
      </c>
      <c r="L12" s="23">
        <v>672854</v>
      </c>
      <c r="M12" s="23" t="s">
        <v>27</v>
      </c>
      <c r="N12" s="23">
        <v>298876</v>
      </c>
      <c r="O12" s="23" t="s">
        <v>27</v>
      </c>
      <c r="P12" s="28">
        <v>672549</v>
      </c>
      <c r="Q12" s="23" t="s">
        <v>27</v>
      </c>
      <c r="R12" s="23">
        <v>672549</v>
      </c>
      <c r="S12" s="23" t="s">
        <v>27</v>
      </c>
      <c r="T12" s="23" t="s">
        <v>26</v>
      </c>
      <c r="U12" s="23">
        <v>8360</v>
      </c>
      <c r="V12" s="23" t="s">
        <v>27</v>
      </c>
      <c r="W12" s="23">
        <v>4.05</v>
      </c>
      <c r="X12" s="23" t="s">
        <v>27</v>
      </c>
      <c r="Y12" s="23">
        <v>339</v>
      </c>
      <c r="Z12" s="23" t="s">
        <v>27</v>
      </c>
      <c r="AA12" s="23">
        <v>3.37</v>
      </c>
      <c r="AB12" s="23" t="s">
        <v>27</v>
      </c>
      <c r="AC12" s="23">
        <v>282</v>
      </c>
      <c r="AD12" s="23" t="s">
        <v>27</v>
      </c>
      <c r="AE12" s="23" t="s">
        <v>26</v>
      </c>
      <c r="AF12" s="23">
        <v>76500</v>
      </c>
      <c r="AG12" s="23" t="s">
        <v>28</v>
      </c>
      <c r="AH12" s="23">
        <v>28781</v>
      </c>
      <c r="AI12" s="23" t="s">
        <v>27</v>
      </c>
      <c r="AJ12" s="23">
        <f>3245+9971</f>
        <v>13216</v>
      </c>
      <c r="AK12" s="23" t="s">
        <v>27</v>
      </c>
      <c r="AL12" s="23">
        <v>28834</v>
      </c>
      <c r="AM12" s="23" t="s">
        <v>27</v>
      </c>
      <c r="AN12" s="23">
        <v>28834</v>
      </c>
      <c r="AO12" s="23" t="s">
        <v>27</v>
      </c>
      <c r="AP12" s="23" t="s">
        <v>26</v>
      </c>
      <c r="AQ12" s="23">
        <v>7601</v>
      </c>
      <c r="AR12" s="23" t="s">
        <v>27</v>
      </c>
      <c r="AS12" s="23">
        <v>4.17</v>
      </c>
      <c r="AT12" s="23" t="s">
        <v>27</v>
      </c>
      <c r="AU12" s="23">
        <v>317</v>
      </c>
      <c r="AV12" s="23" t="s">
        <v>27</v>
      </c>
      <c r="AW12" s="23">
        <v>3.42</v>
      </c>
      <c r="AX12" s="23" t="s">
        <v>27</v>
      </c>
      <c r="AY12" s="23">
        <v>260</v>
      </c>
      <c r="AZ12" s="23" t="s">
        <v>27</v>
      </c>
      <c r="BA12" s="23" t="s">
        <v>105</v>
      </c>
    </row>
    <row r="13" spans="1:59">
      <c r="A13" s="23" t="s">
        <v>94</v>
      </c>
      <c r="B13" s="23" t="s">
        <v>62</v>
      </c>
      <c r="C13" s="23" t="s">
        <v>95</v>
      </c>
      <c r="D13" s="23" t="s">
        <v>26</v>
      </c>
      <c r="E13" s="23">
        <v>822</v>
      </c>
      <c r="F13" s="23" t="s">
        <v>96</v>
      </c>
      <c r="G13" s="23">
        <v>195232</v>
      </c>
      <c r="H13" s="23" t="s">
        <v>28</v>
      </c>
      <c r="I13" s="23" t="s">
        <v>29</v>
      </c>
      <c r="K13" s="23" t="s">
        <v>96</v>
      </c>
      <c r="L13" s="23">
        <v>41638</v>
      </c>
      <c r="M13" s="23" t="s">
        <v>27</v>
      </c>
      <c r="N13" s="23">
        <v>13677</v>
      </c>
      <c r="O13" s="23" t="s">
        <v>27</v>
      </c>
      <c r="P13" s="28">
        <v>52719</v>
      </c>
      <c r="Q13" s="23" t="s">
        <v>27</v>
      </c>
      <c r="R13" s="23">
        <v>37002</v>
      </c>
      <c r="S13" s="23" t="s">
        <v>27</v>
      </c>
      <c r="T13" s="23" t="s">
        <v>26</v>
      </c>
      <c r="U13" s="23">
        <v>7942</v>
      </c>
      <c r="V13" s="23" t="s">
        <v>27</v>
      </c>
      <c r="W13" s="23">
        <v>3.92</v>
      </c>
      <c r="X13" s="23" t="s">
        <v>27</v>
      </c>
      <c r="Y13" s="23">
        <v>312</v>
      </c>
      <c r="Z13" s="23" t="s">
        <v>27</v>
      </c>
      <c r="AA13" s="23">
        <v>3.32</v>
      </c>
      <c r="AB13" s="23" t="s">
        <v>27</v>
      </c>
      <c r="AC13" s="23">
        <v>264</v>
      </c>
      <c r="AD13" s="23" t="s">
        <v>27</v>
      </c>
      <c r="AE13" s="23" t="s">
        <v>26</v>
      </c>
      <c r="AG13" s="23" t="s">
        <v>96</v>
      </c>
      <c r="AH13" s="23">
        <v>5462</v>
      </c>
      <c r="AI13" s="23" t="s">
        <v>27</v>
      </c>
      <c r="AJ13" s="23">
        <v>1623</v>
      </c>
      <c r="AK13" s="23" t="s">
        <v>27</v>
      </c>
      <c r="AL13" s="23">
        <v>7599</v>
      </c>
      <c r="AM13" s="23" t="s">
        <v>27</v>
      </c>
      <c r="AN13" s="23">
        <v>5689</v>
      </c>
      <c r="AO13" s="23" t="s">
        <v>27</v>
      </c>
      <c r="AP13" s="23" t="s">
        <v>26</v>
      </c>
      <c r="AQ13" s="23">
        <v>7157</v>
      </c>
      <c r="AR13" s="23" t="s">
        <v>27</v>
      </c>
      <c r="AS13" s="23">
        <v>4.0599999999999996</v>
      </c>
      <c r="AT13" s="23" t="s">
        <v>27</v>
      </c>
      <c r="AU13" s="23">
        <v>291</v>
      </c>
      <c r="AV13" s="23" t="s">
        <v>27</v>
      </c>
      <c r="AW13" s="23">
        <v>3.36</v>
      </c>
      <c r="AX13" s="23" t="s">
        <v>27</v>
      </c>
      <c r="AY13" s="23">
        <v>241</v>
      </c>
      <c r="AZ13" s="23" t="s">
        <v>27</v>
      </c>
    </row>
    <row r="14" spans="1:59">
      <c r="A14" s="23" t="s">
        <v>104</v>
      </c>
      <c r="B14" s="23" t="s">
        <v>63</v>
      </c>
      <c r="C14" s="23" t="s">
        <v>64</v>
      </c>
      <c r="D14" s="23" t="s">
        <v>26</v>
      </c>
      <c r="E14" s="23">
        <v>2685</v>
      </c>
      <c r="F14" s="23" t="s">
        <v>27</v>
      </c>
      <c r="G14" s="23">
        <v>557700</v>
      </c>
      <c r="H14" s="23" t="s">
        <v>27</v>
      </c>
      <c r="I14" s="23" t="s">
        <v>29</v>
      </c>
      <c r="J14" s="23">
        <v>391570</v>
      </c>
      <c r="K14" s="23" t="s">
        <v>27</v>
      </c>
      <c r="L14" s="23">
        <v>360025</v>
      </c>
      <c r="M14" s="23" t="s">
        <v>27</v>
      </c>
      <c r="N14" s="23">
        <v>130000</v>
      </c>
      <c r="O14" s="23" t="s">
        <v>28</v>
      </c>
      <c r="P14" s="28">
        <v>360025</v>
      </c>
      <c r="Q14" s="23" t="s">
        <v>27</v>
      </c>
      <c r="R14" s="23">
        <v>360025</v>
      </c>
      <c r="S14" s="23" t="s">
        <v>27</v>
      </c>
      <c r="T14" s="23" t="s">
        <v>29</v>
      </c>
      <c r="U14" s="23">
        <v>11053</v>
      </c>
      <c r="V14" s="23" t="s">
        <v>27</v>
      </c>
      <c r="W14" s="23">
        <v>4.05</v>
      </c>
      <c r="X14" s="23" t="s">
        <v>27</v>
      </c>
      <c r="Y14" s="23">
        <v>444</v>
      </c>
      <c r="Z14" s="23" t="s">
        <v>27</v>
      </c>
      <c r="AA14" s="23">
        <v>3.44</v>
      </c>
      <c r="AB14" s="23" t="s">
        <v>27</v>
      </c>
      <c r="AC14" s="23">
        <v>377</v>
      </c>
      <c r="AD14" s="23" t="s">
        <v>27</v>
      </c>
      <c r="AE14" s="23" t="s">
        <v>30</v>
      </c>
      <c r="AW14" s="23"/>
    </row>
    <row r="15" spans="1:59">
      <c r="A15" s="37">
        <v>43317.31527777778</v>
      </c>
      <c r="B15" s="29" t="s">
        <v>65</v>
      </c>
      <c r="C15" s="29" t="s">
        <v>66</v>
      </c>
      <c r="D15" s="29" t="s">
        <v>26</v>
      </c>
      <c r="E15" s="29">
        <v>548</v>
      </c>
      <c r="F15" s="29" t="s">
        <v>27</v>
      </c>
      <c r="G15" s="29">
        <v>50000</v>
      </c>
      <c r="H15" s="29" t="s">
        <v>28</v>
      </c>
      <c r="I15" s="29" t="s">
        <v>29</v>
      </c>
      <c r="J15" s="29">
        <v>34845</v>
      </c>
      <c r="K15" s="29" t="s">
        <v>27</v>
      </c>
      <c r="L15" s="29">
        <v>10000</v>
      </c>
      <c r="M15" s="29" t="s">
        <v>28</v>
      </c>
      <c r="N15" s="29">
        <v>3740</v>
      </c>
      <c r="O15" s="29" t="s">
        <v>27</v>
      </c>
      <c r="P15" s="30">
        <v>34845</v>
      </c>
      <c r="Q15" s="29" t="s">
        <v>27</v>
      </c>
      <c r="R15" s="29">
        <v>34845</v>
      </c>
      <c r="S15" s="29" t="s">
        <v>27</v>
      </c>
      <c r="T15" s="29" t="s">
        <v>29</v>
      </c>
      <c r="U15" s="29">
        <v>8235</v>
      </c>
      <c r="V15" s="29" t="s">
        <v>27</v>
      </c>
      <c r="W15" s="29">
        <v>4.07</v>
      </c>
      <c r="X15" s="29" t="s">
        <v>27</v>
      </c>
      <c r="Y15" s="29">
        <v>336</v>
      </c>
      <c r="Z15" s="29" t="s">
        <v>27</v>
      </c>
      <c r="AA15" s="29">
        <v>3.39</v>
      </c>
      <c r="AB15" s="29" t="s">
        <v>27</v>
      </c>
      <c r="AC15" s="29">
        <v>279</v>
      </c>
      <c r="AD15" s="29" t="s">
        <v>27</v>
      </c>
      <c r="AE15" s="29" t="s">
        <v>26</v>
      </c>
      <c r="AF15" s="29">
        <v>4865</v>
      </c>
      <c r="AG15" s="29" t="s">
        <v>27</v>
      </c>
      <c r="AH15" s="29">
        <v>1000</v>
      </c>
      <c r="AI15" s="29" t="s">
        <v>28</v>
      </c>
      <c r="AJ15" s="29">
        <v>350</v>
      </c>
      <c r="AK15" s="29" t="s">
        <v>27</v>
      </c>
      <c r="AL15" s="29">
        <v>4865</v>
      </c>
      <c r="AM15" s="29" t="s">
        <v>27</v>
      </c>
      <c r="AN15" s="29">
        <v>4865</v>
      </c>
      <c r="AO15" s="29" t="s">
        <v>27</v>
      </c>
      <c r="AP15" s="29" t="s">
        <v>29</v>
      </c>
      <c r="AQ15" s="29">
        <v>7392</v>
      </c>
      <c r="AR15" s="29" t="s">
        <v>27</v>
      </c>
      <c r="AS15" s="29">
        <v>4.26</v>
      </c>
      <c r="AT15" s="29" t="s">
        <v>27</v>
      </c>
      <c r="AU15" s="29">
        <v>315</v>
      </c>
      <c r="AV15" s="29" t="s">
        <v>27</v>
      </c>
      <c r="AW15" s="29">
        <v>3.46</v>
      </c>
      <c r="AX15" s="29" t="s">
        <v>27</v>
      </c>
      <c r="AY15" s="29">
        <v>256</v>
      </c>
      <c r="AZ15" s="29" t="s">
        <v>27</v>
      </c>
      <c r="BA15" s="29"/>
      <c r="BB15" s="29"/>
      <c r="BC15" s="29"/>
      <c r="BD15" s="29"/>
      <c r="BE15" s="29"/>
      <c r="BF15" s="29"/>
      <c r="BG15" s="29"/>
    </row>
    <row r="16" spans="1:59">
      <c r="A16" s="23" t="s">
        <v>108</v>
      </c>
      <c r="B16" s="23" t="s">
        <v>67</v>
      </c>
      <c r="C16" s="23" t="s">
        <v>68</v>
      </c>
      <c r="D16" s="23" t="s">
        <v>26</v>
      </c>
      <c r="E16" s="23">
        <v>3652</v>
      </c>
      <c r="F16" s="23" t="s">
        <v>27</v>
      </c>
      <c r="G16" s="23">
        <v>1763690</v>
      </c>
      <c r="H16" s="23" t="s">
        <v>27</v>
      </c>
      <c r="I16" s="23" t="s">
        <v>29</v>
      </c>
      <c r="J16" s="23">
        <v>1666720</v>
      </c>
      <c r="K16" s="23" t="s">
        <v>27</v>
      </c>
      <c r="L16" s="23">
        <v>372118</v>
      </c>
      <c r="M16" s="23" t="s">
        <v>27</v>
      </c>
      <c r="N16" s="23">
        <v>70069</v>
      </c>
      <c r="O16" s="23" t="s">
        <v>27</v>
      </c>
      <c r="P16" s="28">
        <v>659063</v>
      </c>
      <c r="Q16" s="23" t="s">
        <v>27</v>
      </c>
      <c r="R16" s="23">
        <v>659063</v>
      </c>
      <c r="S16" s="23" t="s">
        <v>96</v>
      </c>
      <c r="T16" s="23" t="s">
        <v>26</v>
      </c>
      <c r="U16" s="23">
        <v>6704</v>
      </c>
      <c r="V16" s="23" t="s">
        <v>27</v>
      </c>
      <c r="W16" s="23">
        <v>4.0999999999999996</v>
      </c>
      <c r="X16" s="23" t="s">
        <v>27</v>
      </c>
      <c r="Y16" s="23">
        <v>273</v>
      </c>
      <c r="Z16" s="23" t="s">
        <v>27</v>
      </c>
      <c r="AA16" s="23">
        <v>3.5</v>
      </c>
      <c r="AB16" s="23" t="s">
        <v>27</v>
      </c>
      <c r="AC16" s="23">
        <v>234</v>
      </c>
      <c r="AD16" s="23" t="s">
        <v>27</v>
      </c>
      <c r="AE16" s="23" t="s">
        <v>30</v>
      </c>
      <c r="AW16" s="23"/>
    </row>
    <row r="17" spans="1:59">
      <c r="A17" s="36">
        <v>43223.317465277774</v>
      </c>
      <c r="B17" s="23" t="s">
        <v>101</v>
      </c>
      <c r="C17" s="23" t="s">
        <v>102</v>
      </c>
      <c r="D17" s="23" t="s">
        <v>26</v>
      </c>
      <c r="E17" s="23">
        <v>462</v>
      </c>
      <c r="F17" s="23" t="s">
        <v>27</v>
      </c>
      <c r="G17" s="23">
        <v>369000</v>
      </c>
      <c r="H17" s="23" t="s">
        <v>28</v>
      </c>
      <c r="I17" s="23" t="s">
        <v>26</v>
      </c>
      <c r="J17" s="23">
        <v>221000</v>
      </c>
      <c r="K17" s="23" t="s">
        <v>28</v>
      </c>
      <c r="L17" s="23">
        <v>204242</v>
      </c>
      <c r="M17" s="23" t="s">
        <v>27</v>
      </c>
      <c r="N17" s="23">
        <v>67199</v>
      </c>
      <c r="O17" s="23" t="s">
        <v>27</v>
      </c>
      <c r="P17" s="28">
        <v>211726</v>
      </c>
      <c r="Q17" s="23" t="s">
        <v>27</v>
      </c>
      <c r="R17" s="23">
        <v>211726</v>
      </c>
      <c r="S17" s="23" t="s">
        <v>27</v>
      </c>
      <c r="T17" s="23" t="s">
        <v>26</v>
      </c>
      <c r="U17" s="23">
        <v>9789</v>
      </c>
      <c r="V17" s="23" t="s">
        <v>27</v>
      </c>
      <c r="W17" s="23">
        <v>3.84</v>
      </c>
      <c r="X17" s="23" t="s">
        <v>27</v>
      </c>
      <c r="Y17" s="23">
        <v>376</v>
      </c>
      <c r="Z17" s="23" t="s">
        <v>27</v>
      </c>
      <c r="AA17" s="23">
        <v>3.35</v>
      </c>
      <c r="AB17" s="23" t="s">
        <v>27</v>
      </c>
      <c r="AC17" s="23">
        <v>328</v>
      </c>
      <c r="AD17" s="23" t="s">
        <v>27</v>
      </c>
      <c r="AE17" s="23" t="s">
        <v>26</v>
      </c>
      <c r="AF17" s="23">
        <v>15000</v>
      </c>
      <c r="AG17" s="23" t="s">
        <v>28</v>
      </c>
      <c r="AH17" s="23">
        <v>9500</v>
      </c>
      <c r="AI17" s="23" t="s">
        <v>28</v>
      </c>
      <c r="AJ17" s="23">
        <v>4200</v>
      </c>
      <c r="AK17" s="23" t="s">
        <v>28</v>
      </c>
      <c r="AL17" s="23">
        <v>13083</v>
      </c>
      <c r="AM17" s="23" t="s">
        <v>27</v>
      </c>
      <c r="AN17" s="23">
        <v>13083</v>
      </c>
      <c r="AO17" s="23" t="s">
        <v>27</v>
      </c>
      <c r="AP17" s="23" t="s">
        <v>26</v>
      </c>
      <c r="AQ17" s="23">
        <v>8604</v>
      </c>
      <c r="AR17" s="23" t="s">
        <v>27</v>
      </c>
      <c r="AS17" s="23">
        <v>4.12</v>
      </c>
      <c r="AT17" s="23" t="s">
        <v>27</v>
      </c>
      <c r="AU17" s="23">
        <v>354</v>
      </c>
      <c r="AV17" s="23" t="s">
        <v>27</v>
      </c>
      <c r="AW17" s="23">
        <v>3.54</v>
      </c>
      <c r="AX17" s="23" t="s">
        <v>27</v>
      </c>
      <c r="AY17" s="23">
        <v>305</v>
      </c>
      <c r="AZ17" s="23" t="s">
        <v>27</v>
      </c>
      <c r="BA17" s="23" t="s">
        <v>103</v>
      </c>
    </row>
    <row r="18" spans="1:59">
      <c r="A18" s="23" t="s">
        <v>89</v>
      </c>
      <c r="B18" s="23" t="s">
        <v>69</v>
      </c>
      <c r="C18" s="23" t="s">
        <v>90</v>
      </c>
      <c r="D18" s="23" t="s">
        <v>29</v>
      </c>
      <c r="E18" s="23">
        <v>1250</v>
      </c>
      <c r="F18" s="23" t="s">
        <v>28</v>
      </c>
      <c r="G18" s="23">
        <v>1600000</v>
      </c>
      <c r="H18" s="23" t="s">
        <v>28</v>
      </c>
      <c r="I18" s="23" t="s">
        <v>29</v>
      </c>
      <c r="J18" s="23">
        <v>1280000</v>
      </c>
      <c r="K18" s="23" t="s">
        <v>28</v>
      </c>
      <c r="L18" s="23">
        <v>320000</v>
      </c>
      <c r="M18" s="23" t="s">
        <v>28</v>
      </c>
      <c r="N18" s="23">
        <v>50000</v>
      </c>
      <c r="O18" s="23" t="s">
        <v>28</v>
      </c>
      <c r="P18" s="28">
        <v>320000</v>
      </c>
      <c r="Q18" s="23" t="s">
        <v>28</v>
      </c>
      <c r="R18" s="23">
        <v>295000</v>
      </c>
      <c r="S18" s="23" t="s">
        <v>28</v>
      </c>
      <c r="T18" s="23" t="s">
        <v>26</v>
      </c>
      <c r="U18" s="23">
        <v>7750</v>
      </c>
      <c r="V18" s="23" t="s">
        <v>28</v>
      </c>
      <c r="W18" s="23">
        <v>3.85</v>
      </c>
      <c r="X18" s="23" t="s">
        <v>27</v>
      </c>
      <c r="Y18" s="23">
        <v>290</v>
      </c>
      <c r="Z18" s="23" t="s">
        <v>27</v>
      </c>
      <c r="AA18" s="23">
        <v>3.26</v>
      </c>
      <c r="AB18" s="23" t="s">
        <v>27</v>
      </c>
      <c r="AC18" s="23">
        <v>246</v>
      </c>
      <c r="AD18" s="23" t="s">
        <v>27</v>
      </c>
      <c r="AE18" s="23" t="s">
        <v>30</v>
      </c>
      <c r="AW18" s="23"/>
    </row>
    <row r="19" spans="1:59">
      <c r="A19" s="37">
        <v>43197.205208333333</v>
      </c>
      <c r="B19" s="29" t="s">
        <v>70</v>
      </c>
      <c r="C19" s="29" t="s">
        <v>71</v>
      </c>
      <c r="D19" s="29" t="s">
        <v>29</v>
      </c>
      <c r="E19" s="29">
        <v>868</v>
      </c>
      <c r="F19" s="29" t="s">
        <v>27</v>
      </c>
      <c r="G19" s="29">
        <v>4861324</v>
      </c>
      <c r="H19" s="29" t="s">
        <v>27</v>
      </c>
      <c r="I19" s="29" t="s">
        <v>29</v>
      </c>
      <c r="J19" s="29">
        <v>1604237</v>
      </c>
      <c r="K19" s="29" t="s">
        <v>27</v>
      </c>
      <c r="L19" s="29">
        <v>62500</v>
      </c>
      <c r="M19" s="29" t="s">
        <v>28</v>
      </c>
      <c r="N19" s="29">
        <v>15579</v>
      </c>
      <c r="O19" s="29" t="s">
        <v>27</v>
      </c>
      <c r="P19" s="29">
        <v>768015</v>
      </c>
      <c r="Q19" s="29" t="s">
        <v>27</v>
      </c>
      <c r="R19" s="29">
        <v>768015</v>
      </c>
      <c r="S19" s="29" t="s">
        <v>27</v>
      </c>
      <c r="T19" s="29" t="s">
        <v>26</v>
      </c>
      <c r="U19" s="29">
        <v>4407</v>
      </c>
      <c r="V19" s="29" t="s">
        <v>27</v>
      </c>
      <c r="W19" s="29">
        <v>4.4800000000000004</v>
      </c>
      <c r="X19" s="29" t="s">
        <v>27</v>
      </c>
      <c r="Y19" s="29">
        <v>195.2</v>
      </c>
      <c r="Z19" s="29" t="s">
        <v>27</v>
      </c>
      <c r="AA19" s="29">
        <v>3.76</v>
      </c>
      <c r="AB19" s="29" t="s">
        <v>27</v>
      </c>
      <c r="AC19" s="29">
        <v>164.9</v>
      </c>
      <c r="AD19" s="29" t="s">
        <v>27</v>
      </c>
      <c r="AE19" s="29" t="s">
        <v>30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</row>
    <row r="20" spans="1:59" s="24" customFormat="1">
      <c r="A20" s="24" t="s">
        <v>72</v>
      </c>
      <c r="B20" s="24" t="s">
        <v>73</v>
      </c>
      <c r="C20" s="24" t="s">
        <v>74</v>
      </c>
      <c r="D20" s="24" t="s">
        <v>29</v>
      </c>
      <c r="E20" s="24">
        <v>125</v>
      </c>
      <c r="F20" s="24" t="s">
        <v>27</v>
      </c>
      <c r="G20" s="24">
        <v>183977</v>
      </c>
      <c r="H20" s="24" t="s">
        <v>27</v>
      </c>
      <c r="I20" s="24" t="s">
        <v>26</v>
      </c>
      <c r="J20" s="24">
        <v>81957</v>
      </c>
      <c r="K20" s="24" t="s">
        <v>27</v>
      </c>
      <c r="L20" s="24">
        <v>58446</v>
      </c>
      <c r="M20" s="24" t="s">
        <v>27</v>
      </c>
      <c r="N20" s="24">
        <v>14288</v>
      </c>
      <c r="O20" s="24" t="s">
        <v>27</v>
      </c>
      <c r="P20" s="25">
        <v>15104</v>
      </c>
      <c r="Q20" s="24" t="s">
        <v>27</v>
      </c>
      <c r="R20" s="24">
        <v>27227</v>
      </c>
      <c r="S20" s="24" t="s">
        <v>27</v>
      </c>
      <c r="T20" s="24" t="s">
        <v>26</v>
      </c>
      <c r="U20" s="24">
        <v>10596</v>
      </c>
      <c r="V20" s="24" t="s">
        <v>27</v>
      </c>
      <c r="W20" s="26">
        <v>3.8</v>
      </c>
      <c r="X20" s="24" t="s">
        <v>27</v>
      </c>
      <c r="Y20" s="24">
        <v>398.7</v>
      </c>
      <c r="Z20" s="24" t="s">
        <v>27</v>
      </c>
      <c r="AA20" s="26">
        <v>3.1</v>
      </c>
      <c r="AB20" s="24" t="s">
        <v>27</v>
      </c>
      <c r="AC20" s="24">
        <v>329</v>
      </c>
      <c r="AD20" s="24" t="s">
        <v>27</v>
      </c>
      <c r="AE20" s="24" t="s">
        <v>30</v>
      </c>
      <c r="AW20" s="26"/>
    </row>
    <row r="21" spans="1:59">
      <c r="A21" s="23" t="s">
        <v>91</v>
      </c>
      <c r="B21" s="23" t="s">
        <v>92</v>
      </c>
      <c r="C21" s="23" t="s">
        <v>93</v>
      </c>
      <c r="D21" s="23" t="s">
        <v>29</v>
      </c>
      <c r="E21" s="23">
        <v>25000</v>
      </c>
      <c r="F21" s="23" t="s">
        <v>27</v>
      </c>
      <c r="G21" s="23">
        <v>9392000</v>
      </c>
      <c r="H21" s="23" t="s">
        <v>28</v>
      </c>
      <c r="I21" s="23" t="s">
        <v>29</v>
      </c>
      <c r="J21" s="23">
        <v>8358000</v>
      </c>
      <c r="K21" s="23" t="s">
        <v>28</v>
      </c>
      <c r="L21" s="23">
        <v>1200000</v>
      </c>
      <c r="M21" s="23" t="s">
        <v>28</v>
      </c>
      <c r="N21" s="23">
        <v>384181</v>
      </c>
      <c r="O21" s="23" t="s">
        <v>27</v>
      </c>
      <c r="P21" s="28">
        <v>3545514</v>
      </c>
      <c r="Q21" s="23" t="s">
        <v>27</v>
      </c>
      <c r="R21" s="23">
        <v>2318759</v>
      </c>
      <c r="S21" s="23" t="s">
        <v>27</v>
      </c>
      <c r="T21" s="23" t="s">
        <v>26</v>
      </c>
      <c r="U21" s="23">
        <v>12447</v>
      </c>
      <c r="V21" s="23" t="s">
        <v>27</v>
      </c>
      <c r="W21" s="23">
        <v>3.78</v>
      </c>
      <c r="X21" s="23" t="s">
        <v>27</v>
      </c>
      <c r="Y21" s="23">
        <v>470</v>
      </c>
      <c r="Z21" s="23" t="s">
        <v>27</v>
      </c>
      <c r="AA21" s="23">
        <v>3.08</v>
      </c>
      <c r="AB21" s="23" t="s">
        <v>27</v>
      </c>
      <c r="AC21" s="23">
        <v>383</v>
      </c>
      <c r="AD21" s="23" t="s">
        <v>27</v>
      </c>
      <c r="AE21" s="23" t="s">
        <v>30</v>
      </c>
      <c r="AW21" s="23"/>
    </row>
    <row r="22" spans="1:59">
      <c r="A22" s="36">
        <v>43196.356932870367</v>
      </c>
      <c r="B22" s="23" t="s">
        <v>76</v>
      </c>
      <c r="C22" s="23" t="s">
        <v>77</v>
      </c>
      <c r="D22" s="23" t="s">
        <v>26</v>
      </c>
      <c r="E22" s="23">
        <v>4200</v>
      </c>
      <c r="F22" s="23" t="s">
        <v>28</v>
      </c>
      <c r="G22" s="23">
        <v>275000</v>
      </c>
      <c r="H22" s="23" t="s">
        <v>28</v>
      </c>
      <c r="I22" s="23" t="s">
        <v>29</v>
      </c>
      <c r="J22" s="23">
        <v>130557</v>
      </c>
      <c r="K22" s="23" t="s">
        <v>28</v>
      </c>
      <c r="L22" s="23">
        <v>28677</v>
      </c>
      <c r="M22" s="23" t="s">
        <v>28</v>
      </c>
      <c r="N22" s="23">
        <v>8581</v>
      </c>
      <c r="O22" s="23" t="s">
        <v>96</v>
      </c>
      <c r="P22" s="23">
        <v>92033</v>
      </c>
      <c r="Q22" s="23" t="s">
        <v>27</v>
      </c>
      <c r="R22" s="23">
        <v>92033</v>
      </c>
      <c r="S22" s="23" t="s">
        <v>27</v>
      </c>
      <c r="T22" s="23" t="s">
        <v>29</v>
      </c>
      <c r="U22" s="23">
        <v>10243</v>
      </c>
      <c r="V22" s="23" t="s">
        <v>27</v>
      </c>
      <c r="W22" s="23">
        <v>4.1399999999999997</v>
      </c>
      <c r="X22" s="23" t="s">
        <v>27</v>
      </c>
      <c r="Y22" s="23">
        <v>424</v>
      </c>
      <c r="Z22" s="23" t="s">
        <v>27</v>
      </c>
      <c r="AA22" s="23">
        <v>3.45</v>
      </c>
      <c r="AB22" s="23" t="s">
        <v>27</v>
      </c>
      <c r="AC22" s="23">
        <v>353</v>
      </c>
      <c r="AD22" s="23" t="s">
        <v>27</v>
      </c>
      <c r="AE22" s="23" t="s">
        <v>30</v>
      </c>
      <c r="AW22" s="23"/>
    </row>
    <row r="23" spans="1:59">
      <c r="A23" s="23" t="s">
        <v>112</v>
      </c>
      <c r="B23" s="23" t="s">
        <v>78</v>
      </c>
      <c r="C23" s="23" t="s">
        <v>79</v>
      </c>
      <c r="D23" s="23" t="s">
        <v>26</v>
      </c>
      <c r="E23" s="23">
        <v>10028</v>
      </c>
      <c r="F23" s="23" t="s">
        <v>27</v>
      </c>
      <c r="G23" s="23">
        <v>945000</v>
      </c>
      <c r="H23" s="23" t="s">
        <v>28</v>
      </c>
      <c r="I23" s="23" t="s">
        <v>29</v>
      </c>
      <c r="J23" s="23">
        <v>878850</v>
      </c>
      <c r="K23" s="23" t="s">
        <v>28</v>
      </c>
      <c r="L23" s="23">
        <v>567450</v>
      </c>
      <c r="M23" s="23" t="s">
        <v>27</v>
      </c>
      <c r="N23" s="23">
        <v>289940</v>
      </c>
      <c r="O23" s="23" t="s">
        <v>27</v>
      </c>
      <c r="P23" s="23">
        <v>653603</v>
      </c>
      <c r="Q23" s="23" t="s">
        <v>27</v>
      </c>
      <c r="R23" s="23">
        <v>299507</v>
      </c>
      <c r="S23" s="23" t="s">
        <v>27</v>
      </c>
      <c r="T23" s="23" t="s">
        <v>26</v>
      </c>
      <c r="U23" s="23">
        <v>10756</v>
      </c>
      <c r="V23" s="23" t="s">
        <v>27</v>
      </c>
      <c r="W23" s="23">
        <v>3.93</v>
      </c>
      <c r="X23" s="23" t="s">
        <v>27</v>
      </c>
      <c r="Y23" s="23">
        <v>420</v>
      </c>
      <c r="Z23" s="23" t="s">
        <v>27</v>
      </c>
      <c r="AA23" s="23">
        <v>3.22</v>
      </c>
      <c r="AB23" s="23" t="s">
        <v>27</v>
      </c>
      <c r="AC23" s="23">
        <v>345</v>
      </c>
      <c r="AD23" s="23" t="s">
        <v>27</v>
      </c>
      <c r="AE23" s="23" t="s">
        <v>30</v>
      </c>
      <c r="AW23" s="23"/>
    </row>
    <row r="24" spans="1:59">
      <c r="A24" s="37">
        <v>43440.55972222222</v>
      </c>
      <c r="B24" s="29" t="s">
        <v>80</v>
      </c>
      <c r="C24" s="29" t="s">
        <v>81</v>
      </c>
      <c r="D24" s="29" t="s">
        <v>26</v>
      </c>
      <c r="E24" s="29">
        <v>478</v>
      </c>
      <c r="F24" s="29" t="s">
        <v>27</v>
      </c>
      <c r="G24" s="29">
        <v>285000</v>
      </c>
      <c r="H24" s="29" t="s">
        <v>28</v>
      </c>
      <c r="I24" s="29" t="s">
        <v>29</v>
      </c>
      <c r="J24" s="29">
        <v>250000</v>
      </c>
      <c r="K24" s="29" t="s">
        <v>28</v>
      </c>
      <c r="L24" s="29">
        <v>169033</v>
      </c>
      <c r="M24" s="29" t="s">
        <v>27</v>
      </c>
      <c r="N24" s="29">
        <v>77769</v>
      </c>
      <c r="O24" s="29" t="s">
        <v>27</v>
      </c>
      <c r="P24" s="29">
        <v>200000</v>
      </c>
      <c r="Q24" s="29" t="s">
        <v>28</v>
      </c>
      <c r="R24" s="29">
        <v>130787</v>
      </c>
      <c r="S24" s="29" t="s">
        <v>27</v>
      </c>
      <c r="T24" s="29" t="s">
        <v>26</v>
      </c>
      <c r="U24" s="29">
        <v>9919</v>
      </c>
      <c r="V24" s="29" t="s">
        <v>27</v>
      </c>
      <c r="W24" s="29">
        <v>3.67</v>
      </c>
      <c r="X24" s="29" t="s">
        <v>27</v>
      </c>
      <c r="Y24" s="29">
        <v>364.2</v>
      </c>
      <c r="Z24" s="29" t="s">
        <v>96</v>
      </c>
      <c r="AA24" s="29">
        <v>3.33</v>
      </c>
      <c r="AB24" s="29" t="s">
        <v>27</v>
      </c>
      <c r="AC24" s="29">
        <v>330.3</v>
      </c>
      <c r="AD24" s="29" t="s">
        <v>27</v>
      </c>
      <c r="AE24" s="29" t="s">
        <v>30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40" t="s">
        <v>129</v>
      </c>
      <c r="BB24" s="29"/>
      <c r="BC24" s="29"/>
      <c r="BD24" s="29"/>
      <c r="BE24" s="29"/>
      <c r="BF24" s="29"/>
      <c r="BG24" s="29"/>
    </row>
    <row r="25" spans="1:59">
      <c r="A25" s="23" t="s">
        <v>106</v>
      </c>
      <c r="B25" s="23" t="s">
        <v>84</v>
      </c>
      <c r="C25" s="23" t="s">
        <v>107</v>
      </c>
      <c r="D25" s="23" t="s">
        <v>26</v>
      </c>
      <c r="E25" s="23">
        <v>2000</v>
      </c>
      <c r="F25" s="23" t="s">
        <v>27</v>
      </c>
      <c r="G25" s="23">
        <v>95000</v>
      </c>
      <c r="H25" s="23" t="s">
        <v>27</v>
      </c>
      <c r="I25" s="23" t="s">
        <v>26</v>
      </c>
      <c r="J25" s="23">
        <v>38000</v>
      </c>
      <c r="K25" s="23" t="s">
        <v>27</v>
      </c>
      <c r="L25" s="23">
        <v>35000</v>
      </c>
      <c r="M25" s="23" t="s">
        <v>27</v>
      </c>
      <c r="N25" s="23">
        <v>10000</v>
      </c>
      <c r="O25" s="23" t="s">
        <v>27</v>
      </c>
      <c r="P25" s="28">
        <v>34754</v>
      </c>
      <c r="Q25" s="23" t="s">
        <v>27</v>
      </c>
      <c r="R25" s="23">
        <v>26069</v>
      </c>
      <c r="S25" s="23" t="s">
        <v>27</v>
      </c>
      <c r="T25" s="23" t="s">
        <v>26</v>
      </c>
      <c r="U25" s="23">
        <v>7889</v>
      </c>
      <c r="V25" s="23" t="s">
        <v>27</v>
      </c>
      <c r="W25" s="23">
        <v>4</v>
      </c>
      <c r="X25" s="23" t="s">
        <v>27</v>
      </c>
      <c r="Y25" s="23">
        <v>316</v>
      </c>
      <c r="Z25" s="23" t="s">
        <v>27</v>
      </c>
      <c r="AA25" s="23">
        <v>3.3</v>
      </c>
      <c r="AB25" s="23" t="s">
        <v>27</v>
      </c>
      <c r="AC25" s="23">
        <v>260</v>
      </c>
      <c r="AD25" s="23" t="s">
        <v>27</v>
      </c>
      <c r="AE25" s="23" t="s">
        <v>30</v>
      </c>
      <c r="AW25" s="23"/>
    </row>
    <row r="26" spans="1:59">
      <c r="A26" s="23" t="s">
        <v>136</v>
      </c>
      <c r="B26" s="23" t="s">
        <v>83</v>
      </c>
      <c r="C26" s="23" t="s">
        <v>137</v>
      </c>
      <c r="D26" s="23" t="s">
        <v>26</v>
      </c>
      <c r="E26" s="23">
        <v>1041</v>
      </c>
      <c r="F26" s="23" t="s">
        <v>27</v>
      </c>
      <c r="G26" s="23">
        <v>62326</v>
      </c>
      <c r="H26" s="23" t="s">
        <v>27</v>
      </c>
      <c r="I26" s="23" t="s">
        <v>29</v>
      </c>
      <c r="J26" s="23">
        <v>140000</v>
      </c>
      <c r="K26" s="23" t="s">
        <v>27</v>
      </c>
      <c r="L26" s="23">
        <v>62326</v>
      </c>
      <c r="M26" s="23" t="s">
        <v>27</v>
      </c>
      <c r="N26" s="23">
        <v>18830</v>
      </c>
      <c r="O26" s="23" t="s">
        <v>27</v>
      </c>
      <c r="P26" s="23">
        <v>82000</v>
      </c>
      <c r="Q26" s="23" t="s">
        <v>28</v>
      </c>
      <c r="R26" s="23">
        <v>62326</v>
      </c>
      <c r="S26" s="23" t="s">
        <v>27</v>
      </c>
      <c r="T26" s="23" t="s">
        <v>26</v>
      </c>
      <c r="U26" s="23">
        <v>9780</v>
      </c>
      <c r="V26" s="23" t="s">
        <v>27</v>
      </c>
      <c r="W26" s="23">
        <v>3.7</v>
      </c>
      <c r="X26" s="23" t="s">
        <v>27</v>
      </c>
      <c r="Y26" s="23">
        <v>360.86</v>
      </c>
      <c r="Z26" s="23" t="s">
        <v>27</v>
      </c>
      <c r="AA26" s="23">
        <v>3.26</v>
      </c>
      <c r="AB26" s="23" t="s">
        <v>27</v>
      </c>
      <c r="AC26" s="23">
        <v>317</v>
      </c>
      <c r="AD26" s="23" t="s">
        <v>27</v>
      </c>
      <c r="AE26" s="23" t="s">
        <v>30</v>
      </c>
      <c r="AW26" s="23"/>
    </row>
    <row r="27" spans="1:59">
      <c r="A27" s="27">
        <v>43311</v>
      </c>
      <c r="B27" s="23" t="s">
        <v>85</v>
      </c>
      <c r="C27" s="39" t="s">
        <v>86</v>
      </c>
      <c r="D27" s="23" t="s">
        <v>75</v>
      </c>
      <c r="E27" s="23">
        <v>19000</v>
      </c>
      <c r="F27" s="23" t="s">
        <v>27</v>
      </c>
      <c r="G27" s="23">
        <v>1693390</v>
      </c>
      <c r="H27" s="23" t="s">
        <v>27</v>
      </c>
      <c r="I27" s="23" t="s">
        <v>29</v>
      </c>
      <c r="J27" s="23">
        <v>1242948</v>
      </c>
      <c r="K27" s="23" t="s">
        <v>28</v>
      </c>
      <c r="L27" s="23">
        <v>1310683</v>
      </c>
      <c r="M27" s="29" t="s">
        <v>28</v>
      </c>
      <c r="N27" s="23">
        <v>431597</v>
      </c>
      <c r="O27" s="23" t="s">
        <v>27</v>
      </c>
      <c r="P27" s="23">
        <v>760367</v>
      </c>
      <c r="Q27" s="23" t="s">
        <v>27</v>
      </c>
      <c r="R27" s="23">
        <v>623031</v>
      </c>
      <c r="S27" s="23" t="s">
        <v>27</v>
      </c>
      <c r="T27" s="23" t="s">
        <v>29</v>
      </c>
      <c r="U27" s="23">
        <v>9958</v>
      </c>
      <c r="V27" s="23" t="s">
        <v>27</v>
      </c>
      <c r="W27" s="23">
        <v>4.32</v>
      </c>
      <c r="X27" s="29" t="s">
        <v>27</v>
      </c>
      <c r="Y27" s="23">
        <v>430</v>
      </c>
      <c r="Z27" s="29" t="s">
        <v>27</v>
      </c>
      <c r="AA27" s="23">
        <v>3.52</v>
      </c>
      <c r="AB27" s="29" t="s">
        <v>27</v>
      </c>
      <c r="AC27" s="23">
        <v>351</v>
      </c>
      <c r="AD27" s="29" t="s">
        <v>27</v>
      </c>
      <c r="AE27" s="23" t="s">
        <v>26</v>
      </c>
      <c r="AF27" s="23">
        <v>394559</v>
      </c>
      <c r="AG27" s="23" t="s">
        <v>28</v>
      </c>
      <c r="AH27" s="23">
        <v>374240</v>
      </c>
      <c r="AI27" s="23" t="s">
        <v>28</v>
      </c>
      <c r="AJ27" s="23">
        <v>91240</v>
      </c>
      <c r="AK27" s="29" t="s">
        <v>27</v>
      </c>
      <c r="AL27" s="23">
        <v>220407</v>
      </c>
      <c r="AM27" s="29" t="s">
        <v>27</v>
      </c>
      <c r="AN27" s="23">
        <v>133162</v>
      </c>
      <c r="AO27" s="29" t="s">
        <v>27</v>
      </c>
      <c r="AP27" s="23" t="s">
        <v>29</v>
      </c>
      <c r="AQ27" s="23">
        <v>9233</v>
      </c>
      <c r="AR27" s="29" t="s">
        <v>27</v>
      </c>
      <c r="AS27" s="23">
        <v>4.53</v>
      </c>
      <c r="AT27" s="29" t="s">
        <v>27</v>
      </c>
      <c r="AU27" s="23">
        <v>418</v>
      </c>
      <c r="AV27" s="29" t="s">
        <v>27</v>
      </c>
      <c r="AW27" s="23">
        <v>3.63</v>
      </c>
      <c r="AX27" s="29" t="s">
        <v>27</v>
      </c>
      <c r="AY27" s="23">
        <v>335</v>
      </c>
      <c r="AZ27" s="29" t="s">
        <v>27</v>
      </c>
      <c r="BA27" s="23" t="s">
        <v>135</v>
      </c>
    </row>
    <row r="28" spans="1:59">
      <c r="A28" s="27">
        <v>43224</v>
      </c>
      <c r="B28" s="23" t="s">
        <v>109</v>
      </c>
      <c r="D28" s="23" t="s">
        <v>30</v>
      </c>
      <c r="E28" s="23">
        <v>1005</v>
      </c>
      <c r="F28" s="23" t="s">
        <v>27</v>
      </c>
      <c r="G28" s="23">
        <v>1700000</v>
      </c>
      <c r="H28" s="23" t="s">
        <v>28</v>
      </c>
      <c r="I28" s="23" t="s">
        <v>26</v>
      </c>
      <c r="J28" s="23">
        <v>1630000</v>
      </c>
      <c r="K28" s="23" t="s">
        <v>28</v>
      </c>
      <c r="L28" s="23">
        <v>4246</v>
      </c>
      <c r="M28" s="23" t="s">
        <v>27</v>
      </c>
      <c r="N28" s="23">
        <v>1893</v>
      </c>
      <c r="O28" s="23" t="s">
        <v>27</v>
      </c>
      <c r="P28" s="28">
        <v>430306</v>
      </c>
      <c r="Q28" s="23" t="s">
        <v>27</v>
      </c>
      <c r="R28" s="23">
        <v>185143</v>
      </c>
      <c r="S28" s="23" t="s">
        <v>27</v>
      </c>
      <c r="U28" s="23">
        <v>8238</v>
      </c>
      <c r="V28" s="23" t="s">
        <v>27</v>
      </c>
      <c r="W28" s="31">
        <v>3.3</v>
      </c>
      <c r="X28" s="23" t="s">
        <v>27</v>
      </c>
      <c r="Y28" s="23">
        <v>268</v>
      </c>
      <c r="Z28" s="23" t="s">
        <v>27</v>
      </c>
      <c r="AA28" s="31">
        <v>3.25</v>
      </c>
      <c r="AB28" s="23" t="s">
        <v>27</v>
      </c>
      <c r="AC28" s="23">
        <v>267</v>
      </c>
      <c r="AD28" s="23" t="s">
        <v>27</v>
      </c>
      <c r="AE28" s="23" t="s">
        <v>29</v>
      </c>
    </row>
    <row r="29" spans="1:59">
      <c r="A29" s="27">
        <v>43230</v>
      </c>
      <c r="B29" s="23" t="s">
        <v>110</v>
      </c>
      <c r="D29" s="23" t="s">
        <v>30</v>
      </c>
      <c r="E29" s="23">
        <v>12122</v>
      </c>
      <c r="F29" s="23" t="s">
        <v>27</v>
      </c>
      <c r="G29" s="23">
        <v>852100</v>
      </c>
      <c r="H29" s="23" t="s">
        <v>28</v>
      </c>
      <c r="I29" s="23" t="s">
        <v>30</v>
      </c>
      <c r="J29" s="23">
        <v>843500</v>
      </c>
      <c r="K29" s="23" t="s">
        <v>28</v>
      </c>
      <c r="L29" s="23">
        <v>700200</v>
      </c>
      <c r="M29" s="23" t="s">
        <v>28</v>
      </c>
      <c r="N29" s="23">
        <v>206708</v>
      </c>
      <c r="O29" s="23" t="s">
        <v>27</v>
      </c>
      <c r="P29" s="28">
        <v>525687</v>
      </c>
      <c r="Q29" s="23" t="s">
        <v>27</v>
      </c>
      <c r="R29" s="23">
        <v>525687</v>
      </c>
      <c r="S29" s="23" t="s">
        <v>27</v>
      </c>
      <c r="T29" s="23" t="s">
        <v>75</v>
      </c>
      <c r="U29" s="23">
        <v>9624</v>
      </c>
      <c r="V29" s="23" t="s">
        <v>27</v>
      </c>
      <c r="W29" s="31">
        <v>3.87</v>
      </c>
      <c r="X29" s="23" t="s">
        <v>27</v>
      </c>
      <c r="Y29" s="23">
        <v>372</v>
      </c>
      <c r="Z29" s="23" t="s">
        <v>27</v>
      </c>
      <c r="AA29" s="31">
        <v>3.27</v>
      </c>
      <c r="AB29" s="23" t="s">
        <v>27</v>
      </c>
      <c r="AC29" s="23">
        <v>315</v>
      </c>
      <c r="AD29" s="23" t="s">
        <v>27</v>
      </c>
      <c r="AE29" s="23" t="s">
        <v>29</v>
      </c>
      <c r="BA29" s="32" t="s">
        <v>111</v>
      </c>
    </row>
    <row r="30" spans="1:59">
      <c r="A30" s="23" t="s">
        <v>113</v>
      </c>
      <c r="B30" s="23" t="s">
        <v>114</v>
      </c>
      <c r="C30" s="23" t="s">
        <v>115</v>
      </c>
      <c r="D30" s="23" t="s">
        <v>26</v>
      </c>
      <c r="E30" s="23">
        <v>145</v>
      </c>
      <c r="F30" s="23" t="s">
        <v>27</v>
      </c>
      <c r="G30" s="23">
        <v>18409</v>
      </c>
      <c r="H30" s="23" t="s">
        <v>28</v>
      </c>
      <c r="I30" s="23" t="s">
        <v>26</v>
      </c>
      <c r="J30" s="23">
        <v>18409</v>
      </c>
      <c r="K30" s="23" t="s">
        <v>27</v>
      </c>
      <c r="L30" s="23">
        <v>18409</v>
      </c>
      <c r="M30" s="23" t="s">
        <v>27</v>
      </c>
      <c r="N30" s="23">
        <v>7200</v>
      </c>
      <c r="O30" s="23" t="s">
        <v>96</v>
      </c>
      <c r="P30" s="23">
        <v>18409</v>
      </c>
      <c r="Q30" s="23" t="s">
        <v>27</v>
      </c>
      <c r="R30" s="23">
        <v>18409</v>
      </c>
      <c r="S30" s="23" t="s">
        <v>27</v>
      </c>
      <c r="T30" s="23" t="s">
        <v>26</v>
      </c>
      <c r="U30" s="23">
        <v>10564</v>
      </c>
      <c r="V30" s="23" t="s">
        <v>27</v>
      </c>
      <c r="W30" s="23">
        <v>4.08</v>
      </c>
      <c r="X30" s="23" t="s">
        <v>27</v>
      </c>
      <c r="Y30" s="23">
        <v>431</v>
      </c>
      <c r="Z30" s="23" t="s">
        <v>28</v>
      </c>
      <c r="AA30" s="23">
        <v>3.32</v>
      </c>
      <c r="AB30" s="23" t="s">
        <v>27</v>
      </c>
      <c r="AC30" s="23">
        <v>351</v>
      </c>
      <c r="AD30" s="23" t="s">
        <v>27</v>
      </c>
      <c r="AE30" s="23" t="s">
        <v>30</v>
      </c>
      <c r="AW30" s="23"/>
    </row>
    <row r="31" spans="1:59">
      <c r="A31" s="23" t="s">
        <v>124</v>
      </c>
      <c r="B31" s="23" t="s">
        <v>125</v>
      </c>
      <c r="C31" s="23" t="s">
        <v>126</v>
      </c>
      <c r="D31" s="23" t="s">
        <v>29</v>
      </c>
      <c r="E31" s="23">
        <v>143</v>
      </c>
      <c r="F31" s="23" t="s">
        <v>27</v>
      </c>
      <c r="G31" s="23">
        <v>930496</v>
      </c>
      <c r="H31" s="23" t="s">
        <v>28</v>
      </c>
      <c r="I31" s="23" t="s">
        <v>26</v>
      </c>
      <c r="J31" s="23">
        <v>23237</v>
      </c>
      <c r="K31" s="23" t="s">
        <v>27</v>
      </c>
      <c r="L31" s="23">
        <v>16076</v>
      </c>
      <c r="M31" s="23" t="s">
        <v>27</v>
      </c>
      <c r="N31" s="23">
        <v>4111</v>
      </c>
      <c r="O31" s="23" t="s">
        <v>27</v>
      </c>
      <c r="P31" s="23">
        <v>10961</v>
      </c>
      <c r="Q31" s="23" t="s">
        <v>27</v>
      </c>
      <c r="R31" s="23">
        <v>10961</v>
      </c>
      <c r="S31" s="23" t="s">
        <v>27</v>
      </c>
      <c r="T31" s="23" t="s">
        <v>26</v>
      </c>
      <c r="U31" s="23">
        <v>6305</v>
      </c>
      <c r="V31" s="23" t="s">
        <v>27</v>
      </c>
      <c r="W31" s="23">
        <v>3.42</v>
      </c>
      <c r="X31" s="23" t="s">
        <v>28</v>
      </c>
      <c r="Y31" s="23">
        <v>228</v>
      </c>
      <c r="Z31" s="23" t="s">
        <v>27</v>
      </c>
      <c r="AA31" s="23">
        <v>3.1</v>
      </c>
      <c r="AB31" s="23" t="s">
        <v>28</v>
      </c>
      <c r="AC31" s="23">
        <v>208</v>
      </c>
      <c r="AD31" s="23" t="s">
        <v>28</v>
      </c>
      <c r="AE31" s="23" t="s">
        <v>30</v>
      </c>
      <c r="AW31" s="23"/>
    </row>
    <row r="32" spans="1:59">
      <c r="A32" s="36">
        <v>43106.541747685187</v>
      </c>
      <c r="B32" s="23" t="s">
        <v>127</v>
      </c>
      <c r="C32" s="23" t="s">
        <v>128</v>
      </c>
      <c r="D32" s="23" t="s">
        <v>29</v>
      </c>
      <c r="E32" s="23">
        <v>1873</v>
      </c>
      <c r="F32" s="23" t="s">
        <v>27</v>
      </c>
      <c r="H32" s="23" t="s">
        <v>96</v>
      </c>
      <c r="I32" s="23" t="s">
        <v>26</v>
      </c>
      <c r="J32" s="23">
        <v>325015</v>
      </c>
      <c r="K32" s="23" t="s">
        <v>27</v>
      </c>
      <c r="L32" s="23">
        <v>50406</v>
      </c>
      <c r="M32" s="23" t="s">
        <v>27</v>
      </c>
      <c r="N32" s="23">
        <v>48973</v>
      </c>
      <c r="O32" s="23" t="s">
        <v>27</v>
      </c>
      <c r="P32" s="23">
        <v>112</v>
      </c>
      <c r="Q32" s="23" t="s">
        <v>28</v>
      </c>
      <c r="R32" s="23">
        <v>229185</v>
      </c>
      <c r="S32" s="23" t="s">
        <v>27</v>
      </c>
      <c r="T32" s="23" t="s">
        <v>26</v>
      </c>
      <c r="U32" s="23">
        <v>7853</v>
      </c>
      <c r="V32" s="23" t="s">
        <v>27</v>
      </c>
      <c r="W32" s="23">
        <v>358</v>
      </c>
      <c r="X32" s="23" t="s">
        <v>27</v>
      </c>
      <c r="Y32" s="23">
        <v>284</v>
      </c>
      <c r="Z32" s="23" t="s">
        <v>27</v>
      </c>
      <c r="AA32" s="23">
        <v>317</v>
      </c>
      <c r="AB32" s="23" t="s">
        <v>27</v>
      </c>
      <c r="AC32" s="23">
        <v>248</v>
      </c>
      <c r="AD32" s="23" t="s">
        <v>27</v>
      </c>
      <c r="AE32" s="23" t="s">
        <v>30</v>
      </c>
      <c r="AW32" s="23"/>
    </row>
    <row r="33" spans="1:58">
      <c r="A33" s="4" t="s">
        <v>130</v>
      </c>
      <c r="B33" s="4" t="s">
        <v>131</v>
      </c>
      <c r="C33" s="4" t="s">
        <v>132</v>
      </c>
      <c r="D33" s="4" t="s">
        <v>29</v>
      </c>
      <c r="E33" s="4">
        <v>102</v>
      </c>
      <c r="F33" s="4" t="s">
        <v>27</v>
      </c>
      <c r="G33" s="4">
        <v>2457683</v>
      </c>
      <c r="H33" s="4" t="s">
        <v>28</v>
      </c>
      <c r="I33" s="4" t="s">
        <v>29</v>
      </c>
      <c r="J33" s="4"/>
      <c r="K33" s="4" t="s">
        <v>96</v>
      </c>
      <c r="L33" s="4">
        <v>21288</v>
      </c>
      <c r="M33" s="4" t="s">
        <v>27</v>
      </c>
      <c r="N33" s="38">
        <v>8515</v>
      </c>
      <c r="O33" s="4" t="s">
        <v>27</v>
      </c>
      <c r="P33" s="4">
        <v>26611</v>
      </c>
      <c r="Q33" s="4" t="s">
        <v>27</v>
      </c>
      <c r="R33" s="4">
        <v>26611</v>
      </c>
      <c r="S33" s="4" t="s">
        <v>27</v>
      </c>
      <c r="T33" s="4" t="s">
        <v>26</v>
      </c>
      <c r="U33" s="4">
        <v>10218</v>
      </c>
      <c r="V33" s="4" t="s">
        <v>28</v>
      </c>
      <c r="W33" s="4">
        <v>3.45</v>
      </c>
      <c r="X33" s="4" t="s">
        <v>28</v>
      </c>
      <c r="Y33" s="4">
        <v>353</v>
      </c>
      <c r="Z33" s="4" t="s">
        <v>28</v>
      </c>
      <c r="AA33" s="4">
        <v>3.21</v>
      </c>
      <c r="AB33" s="4" t="s">
        <v>28</v>
      </c>
      <c r="AC33" s="4">
        <v>328</v>
      </c>
      <c r="AD33" s="4" t="s">
        <v>28</v>
      </c>
      <c r="AE33" s="4" t="s">
        <v>30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 t="s">
        <v>133</v>
      </c>
      <c r="BB33" s="4"/>
      <c r="BC33" s="4"/>
      <c r="BD33" s="4"/>
      <c r="BE33" s="4"/>
      <c r="BF33" s="4"/>
    </row>
    <row r="34" spans="1:58">
      <c r="A34" s="23" t="s">
        <v>138</v>
      </c>
      <c r="B34" s="23" t="s">
        <v>139</v>
      </c>
      <c r="C34" s="23" t="s">
        <v>140</v>
      </c>
      <c r="D34" s="23" t="s">
        <v>26</v>
      </c>
      <c r="E34" s="23">
        <v>759</v>
      </c>
      <c r="F34" s="23" t="s">
        <v>27</v>
      </c>
      <c r="G34" s="23">
        <v>135000</v>
      </c>
      <c r="H34" s="23" t="s">
        <v>28</v>
      </c>
      <c r="I34" s="23" t="s">
        <v>29</v>
      </c>
      <c r="J34" s="23">
        <v>129000</v>
      </c>
      <c r="K34" s="23" t="s">
        <v>28</v>
      </c>
      <c r="L34" s="23">
        <v>121000</v>
      </c>
      <c r="M34" s="23" t="s">
        <v>27</v>
      </c>
      <c r="N34" s="23">
        <v>37000</v>
      </c>
      <c r="O34" s="23" t="s">
        <v>27</v>
      </c>
      <c r="P34" s="23">
        <v>121000</v>
      </c>
      <c r="Q34" s="23" t="s">
        <v>27</v>
      </c>
      <c r="R34" s="23">
        <v>121000</v>
      </c>
      <c r="S34" s="23" t="s">
        <v>27</v>
      </c>
      <c r="T34" s="23" t="s">
        <v>26</v>
      </c>
      <c r="U34" s="23">
        <v>11700</v>
      </c>
      <c r="V34" s="23" t="s">
        <v>27</v>
      </c>
      <c r="W34" s="23">
        <v>3.71</v>
      </c>
      <c r="X34" s="23" t="s">
        <v>27</v>
      </c>
      <c r="Y34" s="23">
        <v>435</v>
      </c>
      <c r="Z34" s="23" t="s">
        <v>27</v>
      </c>
      <c r="AA34" s="23">
        <v>3.32</v>
      </c>
      <c r="AB34" s="23" t="s">
        <v>27</v>
      </c>
      <c r="AC34" s="23">
        <v>389</v>
      </c>
      <c r="AD34" s="23" t="s">
        <v>27</v>
      </c>
      <c r="AE34" s="23" t="s">
        <v>30</v>
      </c>
      <c r="AW34" s="23"/>
    </row>
    <row r="35" spans="1:58">
      <c r="P35" s="23"/>
      <c r="W35" s="23"/>
      <c r="AA35" s="23"/>
      <c r="AW35" s="23"/>
    </row>
    <row r="36" spans="1:58">
      <c r="A36" s="37">
        <v>43289.73028935185</v>
      </c>
      <c r="B36" s="29" t="s">
        <v>144</v>
      </c>
      <c r="C36" s="29" t="s">
        <v>145</v>
      </c>
      <c r="D36" s="29" t="s">
        <v>26</v>
      </c>
      <c r="E36" s="29">
        <v>2100</v>
      </c>
      <c r="F36" s="29" t="s">
        <v>27</v>
      </c>
      <c r="G36" s="29">
        <v>99361</v>
      </c>
      <c r="H36" s="29" t="s">
        <v>27</v>
      </c>
      <c r="I36" s="29" t="s">
        <v>29</v>
      </c>
      <c r="J36" s="29">
        <v>35792</v>
      </c>
      <c r="K36" s="29" t="s">
        <v>27</v>
      </c>
      <c r="L36" s="29">
        <v>33951</v>
      </c>
      <c r="M36" s="29" t="s">
        <v>27</v>
      </c>
      <c r="N36" s="29">
        <v>33951</v>
      </c>
      <c r="O36" s="29" t="s">
        <v>28</v>
      </c>
      <c r="P36" s="29">
        <v>33951</v>
      </c>
      <c r="Q36" s="29" t="s">
        <v>27</v>
      </c>
      <c r="R36" s="29">
        <v>33951</v>
      </c>
      <c r="S36" s="29" t="s">
        <v>27</v>
      </c>
      <c r="T36" s="29" t="s">
        <v>26</v>
      </c>
      <c r="U36" s="29">
        <v>8042</v>
      </c>
      <c r="V36" s="29" t="s">
        <v>27</v>
      </c>
      <c r="W36" s="29">
        <v>3.96</v>
      </c>
      <c r="X36" s="29" t="s">
        <v>27</v>
      </c>
      <c r="Y36" s="29">
        <v>318.5</v>
      </c>
      <c r="Z36" s="29" t="s">
        <v>27</v>
      </c>
      <c r="AA36" s="29">
        <v>3.27</v>
      </c>
      <c r="AB36" s="29" t="s">
        <v>27</v>
      </c>
      <c r="AC36" s="29">
        <v>263.3</v>
      </c>
      <c r="AD36" s="29" t="s">
        <v>27</v>
      </c>
      <c r="AE36" s="29" t="s">
        <v>30</v>
      </c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>
      <c r="A37" s="27">
        <v>43322</v>
      </c>
      <c r="B37" s="23" t="s">
        <v>134</v>
      </c>
      <c r="D37" s="23" t="s">
        <v>75</v>
      </c>
      <c r="E37" s="23">
        <v>3984</v>
      </c>
      <c r="F37" s="23" t="s">
        <v>27</v>
      </c>
      <c r="G37" s="23">
        <v>500000</v>
      </c>
      <c r="H37" s="23" t="s">
        <v>28</v>
      </c>
      <c r="I37" s="23" t="s">
        <v>29</v>
      </c>
      <c r="J37" s="23">
        <v>75000</v>
      </c>
      <c r="K37" s="23" t="s">
        <v>28</v>
      </c>
      <c r="L37" s="23">
        <v>51785</v>
      </c>
      <c r="M37" s="23" t="s">
        <v>27</v>
      </c>
      <c r="N37" s="23">
        <v>18000</v>
      </c>
      <c r="O37" s="23" t="s">
        <v>28</v>
      </c>
      <c r="P37" s="23">
        <v>45774</v>
      </c>
      <c r="Q37" s="23" t="s">
        <v>27</v>
      </c>
      <c r="R37" s="23">
        <v>45774</v>
      </c>
      <c r="S37" s="23" t="s">
        <v>27</v>
      </c>
      <c r="T37" s="23" t="s">
        <v>75</v>
      </c>
      <c r="U37" s="23">
        <v>8808</v>
      </c>
      <c r="V37" s="23" t="s">
        <v>27</v>
      </c>
      <c r="W37" s="23">
        <v>4.07</v>
      </c>
      <c r="X37" s="23" t="s">
        <v>27</v>
      </c>
      <c r="Y37" s="23">
        <v>358</v>
      </c>
      <c r="Z37" s="23" t="s">
        <v>27</v>
      </c>
      <c r="AA37" s="23">
        <v>3.3</v>
      </c>
      <c r="AB37" s="23" t="s">
        <v>27</v>
      </c>
      <c r="AC37" s="23">
        <v>291</v>
      </c>
      <c r="AD37" s="23" t="s">
        <v>27</v>
      </c>
      <c r="AE37" s="23" t="s">
        <v>29</v>
      </c>
      <c r="AW37" s="23"/>
    </row>
  </sheetData>
  <phoneticPr fontId="6" type="noConversion"/>
  <hyperlinks>
    <hyperlink ref="C27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Data!B17</f>
        <v>Czech Republic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Data!E17</f>
        <v>462</v>
      </c>
      <c r="C3" t="str">
        <f>IF(Data!F17="estimate","*","")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Data!G17</f>
        <v>369000</v>
      </c>
      <c r="C5" s="2" t="str">
        <f>IF(Data!H17="estimate","*","")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Data!J17</f>
        <v>221000</v>
      </c>
      <c r="C8" t="str">
        <f>IF(Data!K17="estimate","*","")</f>
        <v>*</v>
      </c>
      <c r="D8">
        <f>IF(Data!AF17= "","",Data!AF17)</f>
        <v>15000</v>
      </c>
      <c r="E8" t="str">
        <f>IF(Data!AG17="estimate","*","")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Data!L17</f>
        <v>204242</v>
      </c>
      <c r="C9" t="str">
        <f>IF(Data!M17="estimate","*","")</f>
        <v/>
      </c>
      <c r="D9">
        <f>IF(Data!AH17= "","",Data!AH17)</f>
        <v>9500</v>
      </c>
      <c r="E9" t="str">
        <f>IF(Data!AI17="estimate","*","")</f>
        <v>*</v>
      </c>
    </row>
    <row r="10" spans="1:10" ht="17" customHeight="1">
      <c r="A10" s="5" t="s">
        <v>10</v>
      </c>
      <c r="B10">
        <f>Data!N17</f>
        <v>67199</v>
      </c>
      <c r="C10" s="2" t="str">
        <f>IF(Data!O17="estimate","*","")</f>
        <v/>
      </c>
      <c r="D10">
        <f>IF(Data!AJ17= "","",Data!AJ17)</f>
        <v>4200</v>
      </c>
      <c r="E10" s="2" t="str">
        <f>IF(Data!AK17="estimate","*","")</f>
        <v>*</v>
      </c>
    </row>
    <row r="11" spans="1:10" ht="17" customHeight="1">
      <c r="A11" s="5" t="s">
        <v>11</v>
      </c>
      <c r="B11" s="4">
        <f>Data!P17</f>
        <v>211726</v>
      </c>
      <c r="C11" s="2" t="str">
        <f>IF(Data!Q17="estimate","*","")</f>
        <v/>
      </c>
      <c r="D11">
        <f>IF(Data!AL17= "","",Data!AL17)</f>
        <v>13083</v>
      </c>
      <c r="E11" t="str">
        <f>IF(Data!AM17="estimate","*","")</f>
        <v/>
      </c>
    </row>
    <row r="12" spans="1:10" ht="17" customHeight="1">
      <c r="A12" s="7" t="s">
        <v>12</v>
      </c>
      <c r="B12" s="4">
        <f>Data!R17</f>
        <v>211726</v>
      </c>
      <c r="C12" s="2" t="str">
        <f>IF(Data!S17="estimate","*","")</f>
        <v/>
      </c>
      <c r="D12" s="3">
        <f>IF(Data!AN17= "","",Data!AN17)</f>
        <v>13083</v>
      </c>
      <c r="E12" s="3" t="str">
        <f>IF(Data!AM17="estimate","*","")</f>
        <v/>
      </c>
    </row>
    <row r="13" spans="1:10" ht="17" customHeight="1">
      <c r="A13" s="5" t="s">
        <v>13</v>
      </c>
      <c r="B13" s="10" t="str">
        <f>Data!T17</f>
        <v>Yes</v>
      </c>
      <c r="C13" s="11"/>
      <c r="D13" s="11" t="str">
        <f>IF(Data!AP17= "","",Data!AP17)</f>
        <v>Yes</v>
      </c>
    </row>
    <row r="14" spans="1:10" ht="17" customHeight="1">
      <c r="A14" s="5" t="s">
        <v>14</v>
      </c>
      <c r="B14">
        <f>Data!U17</f>
        <v>9789</v>
      </c>
      <c r="C14" t="str">
        <f>IF(Data!V17="estimate","*","")</f>
        <v/>
      </c>
      <c r="D14">
        <f>IF(Data!AQ17= "","",Data!AQ17)</f>
        <v>8604</v>
      </c>
      <c r="E14" t="str">
        <f>IF(Data!AR17="estimate","*","")</f>
        <v/>
      </c>
    </row>
    <row r="15" spans="1:10" ht="17" customHeight="1">
      <c r="A15" s="5" t="s">
        <v>15</v>
      </c>
      <c r="B15">
        <f>Data!W17</f>
        <v>3.84</v>
      </c>
      <c r="C15" t="str">
        <f>IF(Data!X17="estimate","*","")</f>
        <v/>
      </c>
      <c r="D15">
        <f>IF(Data!AS17= "","",Data!AS17)</f>
        <v>4.12</v>
      </c>
      <c r="E15" t="str">
        <f>IF(Data!AT17="estimate","*","")</f>
        <v/>
      </c>
    </row>
    <row r="16" spans="1:10" ht="17" customHeight="1">
      <c r="A16" s="5" t="s">
        <v>16</v>
      </c>
      <c r="B16">
        <f>Data!Y17</f>
        <v>376</v>
      </c>
      <c r="C16" t="str">
        <f>IF(Data!Z17="estimate","*","")</f>
        <v/>
      </c>
      <c r="D16">
        <f>IF(Data!AU17= "","",Data!AU17)</f>
        <v>354</v>
      </c>
      <c r="E16" t="str">
        <f>IF(Data!AV17="estimate","*","")</f>
        <v/>
      </c>
    </row>
    <row r="17" spans="1:8" ht="17" customHeight="1">
      <c r="A17" s="5" t="s">
        <v>17</v>
      </c>
      <c r="B17">
        <f>Data!AA17</f>
        <v>3.35</v>
      </c>
      <c r="C17" t="str">
        <f>IF(Data!AB17="estimate","*","")</f>
        <v/>
      </c>
      <c r="D17">
        <f>IF(Data!AW17= "","",Data!AW17)</f>
        <v>3.54</v>
      </c>
      <c r="E17" t="str">
        <f>IF(Data!AX17="estimate","*","")</f>
        <v/>
      </c>
    </row>
    <row r="18" spans="1:8" ht="17" customHeight="1">
      <c r="A18" s="5" t="s">
        <v>18</v>
      </c>
      <c r="B18">
        <f>Data!AC17</f>
        <v>328</v>
      </c>
      <c r="C18" t="str">
        <f>IF(Data!AD17="estimate","*","")</f>
        <v/>
      </c>
      <c r="D18">
        <f>IF(Data!AY17= "","",Data!AY17)</f>
        <v>305</v>
      </c>
      <c r="E18" t="str">
        <f>IF(Data!AZ17="estimate","*","")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IF(Data!BA17= "","",Data!BA17)</f>
        <v>HB registration B&amp;W and R&amp;W is done together. Milk Recording is separately according to the colour.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16" sqref="A16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Data!B14</f>
        <v>Denmark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Data!E14</f>
        <v>2685</v>
      </c>
      <c r="C3" t="str">
        <f>IF(Data!F14="estimate","*","")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Data!G14</f>
        <v>557700</v>
      </c>
      <c r="C5" s="2" t="str">
        <f>IF(Data!H14="estimate","*","")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Data!J14</f>
        <v>391570</v>
      </c>
      <c r="C8" t="str">
        <f>IF(Data!K14="estimate","*","")</f>
        <v/>
      </c>
      <c r="D8" t="str">
        <f>IF(Data!AF14= "","",Data!AF14)</f>
        <v/>
      </c>
      <c r="E8" t="str">
        <f>IF(Data!AG14="estimate","*","")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Data!L14</f>
        <v>360025</v>
      </c>
      <c r="C9" t="str">
        <f>IF(Data!M14="estimate","*","")</f>
        <v/>
      </c>
      <c r="D9" t="str">
        <f>IF(Data!AH14= "","",Data!AH14)</f>
        <v/>
      </c>
      <c r="E9" t="str">
        <f>IF(Data!AI14="estimate","*","")</f>
        <v/>
      </c>
    </row>
    <row r="10" spans="1:10" ht="17" customHeight="1">
      <c r="A10" s="5" t="s">
        <v>10</v>
      </c>
      <c r="B10">
        <f>Data!N14</f>
        <v>130000</v>
      </c>
      <c r="C10" s="2" t="str">
        <f>IF(Data!O14="estimate","*","")</f>
        <v>*</v>
      </c>
      <c r="D10" t="str">
        <f>IF(Data!AJ14= "","",Data!AJ14)</f>
        <v/>
      </c>
      <c r="E10" s="2" t="str">
        <f>IF(Data!AK14="estimate","*","")</f>
        <v/>
      </c>
    </row>
    <row r="11" spans="1:10" ht="17" customHeight="1">
      <c r="A11" s="5" t="s">
        <v>11</v>
      </c>
      <c r="B11" s="4">
        <f>Data!P14</f>
        <v>360025</v>
      </c>
      <c r="C11" s="2" t="str">
        <f>IF(Data!Q14="estimate","*","")</f>
        <v/>
      </c>
      <c r="D11" t="str">
        <f>IF(Data!AL14= "","",Data!AL14)</f>
        <v/>
      </c>
      <c r="E11" t="str">
        <f>IF(Data!AM14="estimate","*","")</f>
        <v/>
      </c>
    </row>
    <row r="12" spans="1:10" ht="17" customHeight="1">
      <c r="A12" s="7" t="s">
        <v>12</v>
      </c>
      <c r="B12" s="4">
        <f>Data!R14</f>
        <v>360025</v>
      </c>
      <c r="C12" s="2" t="str">
        <f>IF(Data!S14="estimate","*","")</f>
        <v/>
      </c>
      <c r="D12" s="3" t="str">
        <f>IF(Data!AN14= "","",Data!AN14)</f>
        <v/>
      </c>
      <c r="E12" s="3" t="str">
        <f>IF(Data!AM14="estimate","*","")</f>
        <v/>
      </c>
    </row>
    <row r="13" spans="1:10" ht="17" customHeight="1">
      <c r="A13" s="5" t="s">
        <v>13</v>
      </c>
      <c r="B13" s="10" t="str">
        <f>Data!T14</f>
        <v>No</v>
      </c>
      <c r="C13" s="11"/>
      <c r="D13" s="11" t="str">
        <f>IF(Data!AP14= "","",Data!AP14)</f>
        <v/>
      </c>
    </row>
    <row r="14" spans="1:10" ht="17" customHeight="1">
      <c r="A14" s="5" t="s">
        <v>14</v>
      </c>
      <c r="B14">
        <f>Data!U14</f>
        <v>11053</v>
      </c>
      <c r="C14" t="str">
        <f>IF(Data!V14="estimate","*","")</f>
        <v/>
      </c>
      <c r="D14" t="str">
        <f>IF(Data!AQ14= "","",Data!AQ14)</f>
        <v/>
      </c>
      <c r="E14" t="str">
        <f>IF(Data!AR14="estimate","*","")</f>
        <v/>
      </c>
    </row>
    <row r="15" spans="1:10" ht="17" customHeight="1">
      <c r="A15" s="5" t="s">
        <v>15</v>
      </c>
      <c r="B15">
        <f>Data!W14</f>
        <v>4.05</v>
      </c>
      <c r="C15" t="str">
        <f>IF(Data!X14="estimate","*","")</f>
        <v/>
      </c>
      <c r="D15" t="str">
        <f>IF(Data!AS14= "","",Data!AS14)</f>
        <v/>
      </c>
      <c r="E15" t="str">
        <f>IF(Data!AT14="estimate","*","")</f>
        <v/>
      </c>
    </row>
    <row r="16" spans="1:10" ht="17" customHeight="1">
      <c r="A16" s="5" t="s">
        <v>16</v>
      </c>
      <c r="B16">
        <f>Data!Y14</f>
        <v>444</v>
      </c>
      <c r="C16" t="str">
        <f>IF(Data!Z14="estimate","*","")</f>
        <v/>
      </c>
      <c r="D16" t="str">
        <f>IF(Data!AU14= "","",Data!AU14)</f>
        <v/>
      </c>
      <c r="E16" t="str">
        <f>IF(Data!AV14="estimate","*","")</f>
        <v/>
      </c>
    </row>
    <row r="17" spans="1:8" ht="17" customHeight="1">
      <c r="A17" s="5" t="s">
        <v>17</v>
      </c>
      <c r="B17">
        <f>Data!AA14</f>
        <v>3.44</v>
      </c>
      <c r="C17" t="str">
        <f>IF(Data!AB14="estimate","*","")</f>
        <v/>
      </c>
      <c r="D17" t="str">
        <f>IF(Data!AW14= "","",Data!AW14)</f>
        <v/>
      </c>
      <c r="E17" t="str">
        <f>IF(Data!AX14="estimate","*","")</f>
        <v/>
      </c>
    </row>
    <row r="18" spans="1:8" ht="17" customHeight="1">
      <c r="A18" s="5" t="s">
        <v>18</v>
      </c>
      <c r="B18">
        <f>Data!AC14</f>
        <v>377</v>
      </c>
      <c r="C18" t="str">
        <f>IF(Data!AD14="estimate","*","")</f>
        <v/>
      </c>
      <c r="D18" t="str">
        <f>IF(Data!AY14= "","",Data!AY14)</f>
        <v/>
      </c>
      <c r="E18" t="str">
        <f>IF(Data!AZ14="estimate","*","")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IF(Data!BA14= "","",Data!BA14)</f>
        <v/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Data!B5</f>
        <v>FRANCE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Data!E5</f>
        <v>30000</v>
      </c>
      <c r="C3" t="str">
        <f>IF(Data!F5="estimate","*","")</f>
        <v>*</v>
      </c>
    </row>
    <row r="4" spans="1:10" ht="5" customHeight="1"/>
    <row r="5" spans="1:10" s="2" customFormat="1" ht="17" customHeight="1">
      <c r="A5" s="5" t="s">
        <v>6</v>
      </c>
      <c r="B5" s="2">
        <f>Data!G5</f>
        <v>3700000</v>
      </c>
      <c r="C5" s="2" t="str">
        <f>IF(Data!H5="estimate","*","")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Data!J5</f>
        <v>2500000</v>
      </c>
      <c r="C8" t="str">
        <f>IF(Data!K5="estimate","*","")</f>
        <v>*</v>
      </c>
      <c r="D8" t="str">
        <f>IF(Data!AF5= "","",Data!AF5)</f>
        <v/>
      </c>
      <c r="E8" t="str">
        <f>IF(Data!AG5="estimate","*","")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Data!L5</f>
        <v>1572614</v>
      </c>
      <c r="C9" t="str">
        <f>IF(Data!M5="estimate","*","")</f>
        <v/>
      </c>
      <c r="D9" t="str">
        <f>IF(Data!AH5= "","",Data!AH5)</f>
        <v/>
      </c>
      <c r="E9" t="str">
        <f>IF(Data!AI5="estimate","*","")</f>
        <v/>
      </c>
    </row>
    <row r="10" spans="1:10" ht="17" customHeight="1">
      <c r="A10" s="5" t="s">
        <v>10</v>
      </c>
      <c r="B10">
        <f>Data!N5</f>
        <v>600000</v>
      </c>
      <c r="C10" s="2" t="str">
        <f>IF(Data!O5="estimate","*","")</f>
        <v>*</v>
      </c>
      <c r="D10" t="str">
        <f>IF(Data!AJ5= "","",Data!AJ5)</f>
        <v/>
      </c>
      <c r="E10" s="2" t="str">
        <f>IF(Data!AK5="estimate","*","")</f>
        <v/>
      </c>
    </row>
    <row r="11" spans="1:10" ht="17" customHeight="1">
      <c r="A11" s="5" t="s">
        <v>11</v>
      </c>
      <c r="B11" s="4">
        <f>Data!P5</f>
        <v>1572614</v>
      </c>
      <c r="C11" s="2" t="str">
        <f>IF(Data!Q5="estimate","*","")</f>
        <v/>
      </c>
      <c r="D11" t="str">
        <f>IF(Data!AL5= "","",Data!AL5)</f>
        <v/>
      </c>
      <c r="E11" t="str">
        <f>IF(Data!AM5="estimate","*","")</f>
        <v/>
      </c>
    </row>
    <row r="12" spans="1:10" ht="17" customHeight="1">
      <c r="A12" s="7" t="s">
        <v>12</v>
      </c>
      <c r="B12" s="4">
        <f>Data!R5</f>
        <v>1572614</v>
      </c>
      <c r="C12" s="2" t="str">
        <f>IF(Data!S5="estimate","*","")</f>
        <v/>
      </c>
      <c r="D12" s="3" t="str">
        <f>IF(Data!AN5= "","",Data!AN5)</f>
        <v/>
      </c>
      <c r="E12" s="3" t="str">
        <f>IF(Data!AM5="estimate","*","")</f>
        <v/>
      </c>
    </row>
    <row r="13" spans="1:10" ht="17" customHeight="1">
      <c r="A13" s="5" t="s">
        <v>13</v>
      </c>
      <c r="B13" s="10" t="str">
        <f>Data!T5</f>
        <v>Yes</v>
      </c>
      <c r="C13" s="11"/>
      <c r="D13" s="11" t="str">
        <f>IF(Data!AP5= "","",Data!AP5)</f>
        <v/>
      </c>
    </row>
    <row r="14" spans="1:10" ht="17" customHeight="1">
      <c r="A14" s="5" t="s">
        <v>14</v>
      </c>
      <c r="B14">
        <f>Data!U5</f>
        <v>9042</v>
      </c>
      <c r="C14" t="str">
        <f>IF(Data!V5="estimate","*","")</f>
        <v/>
      </c>
      <c r="D14" t="str">
        <f>IF(Data!AQ5= "","",Data!AQ5)</f>
        <v/>
      </c>
      <c r="E14" t="str">
        <f>IF(Data!AR5="estimate","*","")</f>
        <v/>
      </c>
    </row>
    <row r="15" spans="1:10" ht="17" customHeight="1">
      <c r="A15" s="5" t="s">
        <v>15</v>
      </c>
      <c r="B15">
        <f>Data!W5</f>
        <v>3.91</v>
      </c>
      <c r="C15" t="str">
        <f>IF(Data!X5="estimate","*","")</f>
        <v/>
      </c>
      <c r="D15" t="str">
        <f>IF(Data!AS5= "","",Data!AS5)</f>
        <v/>
      </c>
      <c r="E15" t="str">
        <f>IF(Data!AT5="estimate","*","")</f>
        <v/>
      </c>
    </row>
    <row r="16" spans="1:10" ht="17" customHeight="1">
      <c r="A16" s="5" t="s">
        <v>16</v>
      </c>
      <c r="B16">
        <f>Data!Y5</f>
        <v>354</v>
      </c>
      <c r="C16" t="str">
        <f>IF(Data!Z5="estimate","*","")</f>
        <v/>
      </c>
      <c r="D16" t="str">
        <f>IF(Data!AU5= "","",Data!AU5)</f>
        <v/>
      </c>
      <c r="E16" t="str">
        <f>IF(Data!AV5="estimate","*","")</f>
        <v/>
      </c>
    </row>
    <row r="17" spans="1:8" ht="17" customHeight="1">
      <c r="A17" s="5" t="s">
        <v>17</v>
      </c>
      <c r="B17">
        <f>Data!AA5</f>
        <v>3.3</v>
      </c>
      <c r="C17" t="str">
        <f>IF(Data!AB5="estimate","*","")</f>
        <v/>
      </c>
      <c r="D17" t="str">
        <f>IF(Data!AW5= "","",Data!AW5)</f>
        <v/>
      </c>
      <c r="E17" t="str">
        <f>IF(Data!AX5="estimate","*","")</f>
        <v/>
      </c>
    </row>
    <row r="18" spans="1:8" ht="17" customHeight="1">
      <c r="A18" s="5" t="s">
        <v>18</v>
      </c>
      <c r="B18">
        <f>Data!AC5</f>
        <v>298</v>
      </c>
      <c r="C18" t="str">
        <f>IF(Data!AD5="estimate","*","")</f>
        <v/>
      </c>
      <c r="D18" t="str">
        <f>IF(Data!AY5= "","",Data!AY5)</f>
        <v/>
      </c>
      <c r="E18" t="str">
        <f>IF(Data!AZ5="estimate","*","")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7" sqref="A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Data!B22</f>
        <v>Finland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Data!E22</f>
        <v>4200</v>
      </c>
      <c r="C3" t="str">
        <f>IF(Data!F22="estimate","*","")</f>
        <v>*</v>
      </c>
    </row>
    <row r="4" spans="1:10" ht="5" customHeight="1"/>
    <row r="5" spans="1:10" s="2" customFormat="1" ht="17" customHeight="1">
      <c r="A5" s="5" t="s">
        <v>6</v>
      </c>
      <c r="B5" s="2">
        <f>Data!G22</f>
        <v>275000</v>
      </c>
      <c r="C5" s="2" t="str">
        <f>IF(Data!H22="estimate","*","")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Data!J22</f>
        <v>130557</v>
      </c>
      <c r="C8" t="str">
        <f>IF(Data!K22="estimate","*","")</f>
        <v>*</v>
      </c>
      <c r="D8" t="str">
        <f>IF(Data!AF22= "","",Data!AF22)</f>
        <v/>
      </c>
      <c r="E8" t="str">
        <f>IF(Data!AG22="estimate","*","")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Data!L22</f>
        <v>28677</v>
      </c>
      <c r="C9" t="str">
        <f>IF(Data!M22="estimate","*","")</f>
        <v>*</v>
      </c>
      <c r="D9" t="str">
        <f>IF(Data!AH22= "","",Data!AH22)</f>
        <v/>
      </c>
      <c r="E9" t="str">
        <f>IF(Data!AI22="estimate","*","")</f>
        <v/>
      </c>
    </row>
    <row r="10" spans="1:10" ht="17" customHeight="1">
      <c r="A10" s="5" t="s">
        <v>10</v>
      </c>
      <c r="B10">
        <f>Data!N22</f>
        <v>8581</v>
      </c>
      <c r="C10" s="2" t="str">
        <f>IF(Data!O22="estimate","*","")</f>
        <v/>
      </c>
      <c r="D10" t="str">
        <f>IF(Data!AJ22= "","",Data!AJ22)</f>
        <v/>
      </c>
      <c r="E10" s="2" t="str">
        <f>IF(Data!AK22="estimate","*","")</f>
        <v/>
      </c>
    </row>
    <row r="11" spans="1:10" ht="17" customHeight="1">
      <c r="A11" s="5" t="s">
        <v>11</v>
      </c>
      <c r="B11" s="4">
        <f>Data!P22</f>
        <v>92033</v>
      </c>
      <c r="C11" s="2" t="str">
        <f>IF(Data!Q22="estimate","*","")</f>
        <v/>
      </c>
      <c r="D11" t="str">
        <f>IF(Data!AL22= "","",Data!AL22)</f>
        <v/>
      </c>
      <c r="E11" t="str">
        <f>IF(Data!AM22="estimate","*","")</f>
        <v/>
      </c>
    </row>
    <row r="12" spans="1:10" ht="17" customHeight="1">
      <c r="A12" s="7" t="s">
        <v>12</v>
      </c>
      <c r="B12" s="4">
        <f>Data!R22</f>
        <v>92033</v>
      </c>
      <c r="C12" s="2" t="str">
        <f>IF(Data!S22="estimate","*","")</f>
        <v/>
      </c>
      <c r="D12" s="3" t="str">
        <f>IF(Data!AN22= "","",Data!AN22)</f>
        <v/>
      </c>
      <c r="E12" s="3" t="str">
        <f>IF(Data!AM22="estimate","*","")</f>
        <v/>
      </c>
    </row>
    <row r="13" spans="1:10" ht="17" customHeight="1">
      <c r="A13" s="5" t="s">
        <v>13</v>
      </c>
      <c r="B13" s="10"/>
      <c r="C13" s="11"/>
      <c r="D13" s="11" t="str">
        <f>IF(Data!AP22= "","",Data!AP22)</f>
        <v/>
      </c>
    </row>
    <row r="14" spans="1:10" ht="17" customHeight="1">
      <c r="A14" s="5" t="s">
        <v>14</v>
      </c>
      <c r="B14">
        <f>Data!U22</f>
        <v>10243</v>
      </c>
      <c r="C14" t="str">
        <f>IF(Data!V22="estimate","*","")</f>
        <v/>
      </c>
      <c r="D14" t="str">
        <f>IF(Data!AQ22= "","",Data!AQ22)</f>
        <v/>
      </c>
      <c r="E14" t="str">
        <f>IF(Data!AR22="estimate","*","")</f>
        <v/>
      </c>
    </row>
    <row r="15" spans="1:10" ht="17" customHeight="1">
      <c r="A15" s="5" t="s">
        <v>15</v>
      </c>
      <c r="B15" s="20">
        <f>Data!W22</f>
        <v>4.1399999999999997</v>
      </c>
      <c r="C15" t="str">
        <f>IF(Data!X22="estimate","*","")</f>
        <v/>
      </c>
      <c r="D15" t="str">
        <f>IF(Data!AS22= "","",Data!AS22)</f>
        <v/>
      </c>
      <c r="E15" t="str">
        <f>IF(Data!AT22="estimate","*","")</f>
        <v/>
      </c>
    </row>
    <row r="16" spans="1:10" ht="17" customHeight="1">
      <c r="A16" s="5" t="s">
        <v>16</v>
      </c>
      <c r="B16">
        <f>Data!Y22</f>
        <v>424</v>
      </c>
      <c r="C16" t="str">
        <f>IF(Data!Z22="estimate","*","")</f>
        <v/>
      </c>
      <c r="D16" t="str">
        <f>IF(Data!AU22= "","",Data!AU22)</f>
        <v/>
      </c>
      <c r="E16" t="str">
        <f>IF(Data!AV22="estimate","*","")</f>
        <v/>
      </c>
    </row>
    <row r="17" spans="1:8" ht="17" customHeight="1">
      <c r="A17" s="5" t="s">
        <v>17</v>
      </c>
      <c r="B17" s="20">
        <f>Data!AA22</f>
        <v>3.45</v>
      </c>
      <c r="C17" t="str">
        <f>IF(Data!AB22="estimate","*","")</f>
        <v/>
      </c>
      <c r="D17" t="str">
        <f>IF(Data!AW22= "","",Data!AW22)</f>
        <v/>
      </c>
      <c r="E17" t="str">
        <f>IF(Data!AX22="estimate","*","")</f>
        <v/>
      </c>
    </row>
    <row r="18" spans="1:8" ht="17" customHeight="1">
      <c r="A18" s="5" t="s">
        <v>18</v>
      </c>
      <c r="B18">
        <f>Data!AC22</f>
        <v>353</v>
      </c>
      <c r="C18" t="str">
        <f>IF(Data!AD22="estimate","*","")</f>
        <v/>
      </c>
      <c r="D18" t="str">
        <f>IF(Data!AY22= "","",Data!AY22)</f>
        <v/>
      </c>
      <c r="E18" t="str">
        <f>IF(Data!AZ22="estimate","*","")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IF(Data!BA22= "","",Data!BA22)</f>
        <v/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50" zoomScaleNormal="150" zoomScalePageLayoutView="150" workbookViewId="0">
      <selection activeCell="B18" sqref="B18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Data!B7</f>
        <v>Germany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Data!E7</f>
        <v>16193</v>
      </c>
      <c r="C3" t="str">
        <f>IF(Data!F7="estimate","*","")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Data!G7</f>
        <v>4199010</v>
      </c>
      <c r="C5" s="2" t="str">
        <f>IF(Data!H7="estimate","*","")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Data!J7</f>
        <v>2340218</v>
      </c>
      <c r="C8" t="str">
        <f>IF(Data!K7="estimate","*","")</f>
        <v/>
      </c>
      <c r="D8">
        <f>IF(Data!AF7= "","",Data!AF7)</f>
        <v>269435</v>
      </c>
      <c r="E8" t="str">
        <f>IF(Data!AG7="estimate","*","")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Data!L7</f>
        <v>1715246</v>
      </c>
      <c r="C9" t="str">
        <f>IF(Data!M7="estimate","*","")</f>
        <v/>
      </c>
      <c r="D9">
        <f>IF(Data!AH7= "","",Data!AH7)</f>
        <v>159677</v>
      </c>
      <c r="E9" t="str">
        <f>IF(Data!AI7="estimate","*","")</f>
        <v/>
      </c>
    </row>
    <row r="10" spans="1:10" ht="17" customHeight="1">
      <c r="A10" s="5" t="s">
        <v>10</v>
      </c>
      <c r="B10" s="16">
        <f>Data!N7</f>
        <v>580000</v>
      </c>
      <c r="C10" s="2" t="str">
        <f>IF(Data!O7="estimate","*","")</f>
        <v>*</v>
      </c>
      <c r="D10">
        <f>IF(Data!AJ7= "","",Data!AJ7)</f>
        <v>52000</v>
      </c>
      <c r="E10" s="2" t="str">
        <f>IF(Data!AK7="estimate","*","")</f>
        <v>*</v>
      </c>
    </row>
    <row r="11" spans="1:10" ht="17" customHeight="1">
      <c r="A11" s="5" t="s">
        <v>11</v>
      </c>
      <c r="B11" s="17">
        <f>Data!P7</f>
        <v>2128093</v>
      </c>
      <c r="C11" s="2" t="str">
        <f>IF(Data!Q7="estimate","*","")</f>
        <v/>
      </c>
      <c r="D11">
        <f>IF(Data!AL7= "","",Data!AL7)</f>
        <v>231950</v>
      </c>
      <c r="E11" t="str">
        <f>IF(Data!AM7="estimate","*","")</f>
        <v/>
      </c>
    </row>
    <row r="12" spans="1:10" ht="17" customHeight="1">
      <c r="A12" s="7" t="s">
        <v>12</v>
      </c>
      <c r="B12" s="4">
        <f>Data!R7</f>
        <v>1396199</v>
      </c>
      <c r="C12" s="2" t="str">
        <f>IF(Data!S7="estimate","*","")</f>
        <v/>
      </c>
      <c r="D12" s="3">
        <f>IF(Data!AN7= "","",Data!AN7)</f>
        <v>131195</v>
      </c>
      <c r="E12" s="3" t="str">
        <f>IF(Data!AM7="estimate","*","")</f>
        <v/>
      </c>
    </row>
    <row r="13" spans="1:10" ht="17" customHeight="1">
      <c r="A13" s="5" t="s">
        <v>13</v>
      </c>
      <c r="B13" s="10" t="str">
        <f>Data!T7</f>
        <v>Yes</v>
      </c>
      <c r="C13" s="11"/>
      <c r="D13" s="11" t="str">
        <f>IF(Data!AP7= "","",Data!AP7)</f>
        <v>Yes</v>
      </c>
    </row>
    <row r="14" spans="1:10" ht="17" customHeight="1">
      <c r="A14" s="5" t="s">
        <v>14</v>
      </c>
      <c r="B14">
        <f>Data!U7</f>
        <v>9219</v>
      </c>
      <c r="C14" t="str">
        <f>IF(Data!V7="estimate","*","")</f>
        <v/>
      </c>
      <c r="D14">
        <f>IF(Data!AQ7= "","",Data!AQ7)</f>
        <v>8506</v>
      </c>
      <c r="E14" t="str">
        <f>IF(Data!AR7="estimate","*","")</f>
        <v/>
      </c>
    </row>
    <row r="15" spans="1:10" ht="17" customHeight="1">
      <c r="A15" s="5" t="s">
        <v>15</v>
      </c>
      <c r="B15">
        <f>Data!W7</f>
        <v>3.97</v>
      </c>
      <c r="C15" t="str">
        <f>IF(Data!X7="estimate","*","")</f>
        <v/>
      </c>
      <c r="D15">
        <f>IF(Data!AS7= "","",Data!AS7)</f>
        <v>4.1100000000000003</v>
      </c>
      <c r="E15" t="str">
        <f>IF(Data!AT7="estimate","*","")</f>
        <v/>
      </c>
    </row>
    <row r="16" spans="1:10" ht="17" customHeight="1">
      <c r="A16" s="5" t="s">
        <v>16</v>
      </c>
      <c r="B16">
        <f>Data!Y7</f>
        <v>366</v>
      </c>
      <c r="C16" t="str">
        <f>IF(Data!Z7="estimate","*","")</f>
        <v/>
      </c>
      <c r="D16">
        <f>IF(Data!AU7= "","",Data!AU7)</f>
        <v>349</v>
      </c>
      <c r="E16" t="str">
        <f>IF(Data!AV7="estimate","*","")</f>
        <v/>
      </c>
    </row>
    <row r="17" spans="1:8" ht="17" customHeight="1">
      <c r="A17" s="5" t="s">
        <v>17</v>
      </c>
      <c r="B17">
        <f>Data!AA7</f>
        <v>3.36</v>
      </c>
      <c r="C17" t="str">
        <f>IF(Data!AB7="estimate","*","")</f>
        <v/>
      </c>
      <c r="D17">
        <f>IF(Data!AW7= "","",Data!AW7)</f>
        <v>3.41</v>
      </c>
      <c r="E17" t="str">
        <f>IF(Data!AX7="estimate","*","")</f>
        <v/>
      </c>
    </row>
    <row r="18" spans="1:8" ht="17" customHeight="1">
      <c r="A18" s="5" t="s">
        <v>18</v>
      </c>
      <c r="B18">
        <f>Data!AC7</f>
        <v>310</v>
      </c>
      <c r="C18" t="str">
        <f>IF(Data!AD7="estimate","*","")</f>
        <v/>
      </c>
      <c r="D18">
        <f>IF(Data!AY7= "","",Data!AY7)</f>
        <v>290</v>
      </c>
      <c r="E18" t="str">
        <f>IF(Data!AZ7="estimate","*","")</f>
        <v/>
      </c>
    </row>
    <row r="19" spans="1:8" ht="5" customHeight="1"/>
    <row r="20" spans="1:8" ht="35" customHeight="1">
      <c r="A20" s="5" t="s">
        <v>31</v>
      </c>
      <c r="B20" s="44">
        <f>Data!BA7</f>
        <v>0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50" zoomScaleNormal="150" zoomScalePageLayoutView="150" workbookViewId="0">
      <selection activeCell="G7" sqref="G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Data!B30</f>
        <v>GREECE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Data!E30</f>
        <v>145</v>
      </c>
      <c r="C3" t="str">
        <f>IF(Data!F30="estimate","*","")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Data!G30</f>
        <v>18409</v>
      </c>
      <c r="C5" s="2" t="str">
        <f>IF(Data!H30="estimate","*","")</f>
        <v>*</v>
      </c>
      <c r="E5" s="6"/>
    </row>
    <row r="6" spans="1:10" ht="15">
      <c r="B6" s="5"/>
      <c r="C6" s="9" t="str">
        <f>IF(E7="","All Holsteins","Black and White")</f>
        <v>All Holsteins</v>
      </c>
      <c r="E6" s="9" t="str">
        <f>IF(E7="","","Red and White")</f>
        <v/>
      </c>
      <c r="F6" s="9"/>
    </row>
    <row r="7" spans="1:10" ht="17" customHeight="1">
      <c r="A7" s="5" t="s">
        <v>8</v>
      </c>
      <c r="B7">
        <f>Data!J30</f>
        <v>18409</v>
      </c>
      <c r="C7" t="str">
        <f>IF(Data!K30="estimate","*","")</f>
        <v/>
      </c>
      <c r="D7" t="str">
        <f>IF(Data!AF30= "","",Data!AF30)</f>
        <v/>
      </c>
      <c r="E7" t="str">
        <f>IF(Data!AG30="estimate","*","")</f>
        <v/>
      </c>
      <c r="F7" s="2"/>
      <c r="G7" s="2"/>
      <c r="H7" s="2"/>
      <c r="I7" s="2"/>
      <c r="J7" s="2"/>
    </row>
    <row r="8" spans="1:10" ht="17" customHeight="1">
      <c r="A8" s="5" t="s">
        <v>9</v>
      </c>
      <c r="B8">
        <f>Data!L30</f>
        <v>18409</v>
      </c>
      <c r="C8" t="str">
        <f>IF(Data!M30="estimate","*","")</f>
        <v/>
      </c>
      <c r="D8" t="str">
        <f>IF(Data!AH30= "","",Data!AH30)</f>
        <v/>
      </c>
      <c r="E8" t="str">
        <f>IF(Data!AI30="estimate","*","")</f>
        <v/>
      </c>
    </row>
    <row r="9" spans="1:10" ht="17" customHeight="1">
      <c r="A9" s="5" t="s">
        <v>10</v>
      </c>
      <c r="B9">
        <f>Data!N30</f>
        <v>7200</v>
      </c>
      <c r="C9" s="2" t="str">
        <f>IF(Data!O30="estimate","*","")</f>
        <v/>
      </c>
      <c r="D9" t="str">
        <f>IF(Data!AJ30= "","",Data!AJ30)</f>
        <v/>
      </c>
      <c r="E9" s="2" t="str">
        <f>IF(Data!AK30="estimate","*","")</f>
        <v/>
      </c>
    </row>
    <row r="10" spans="1:10" ht="17" customHeight="1">
      <c r="A10" s="5" t="s">
        <v>11</v>
      </c>
      <c r="B10" s="4">
        <f>Data!P30</f>
        <v>18409</v>
      </c>
      <c r="C10" s="2" t="str">
        <f>IF(Data!Q30="estimate","*","")</f>
        <v/>
      </c>
      <c r="D10" t="str">
        <f>IF(Data!AL30= "","",Data!AL30)</f>
        <v/>
      </c>
      <c r="E10" t="str">
        <f>IF(Data!AM30="estimate","*","")</f>
        <v/>
      </c>
    </row>
    <row r="11" spans="1:10" ht="17" customHeight="1">
      <c r="A11" s="7" t="s">
        <v>12</v>
      </c>
      <c r="B11" s="4">
        <f>Data!R30</f>
        <v>18409</v>
      </c>
      <c r="C11" s="2" t="str">
        <f>IF(Data!S30="estimate","*","")</f>
        <v/>
      </c>
      <c r="D11" s="3" t="str">
        <f>IF(Data!AN30= "","",Data!AN30)</f>
        <v/>
      </c>
      <c r="E11" s="3" t="str">
        <f>IF(Data!AM30="estimate","*","")</f>
        <v/>
      </c>
    </row>
    <row r="12" spans="1:10" ht="17" customHeight="1">
      <c r="A12" s="5" t="s">
        <v>13</v>
      </c>
      <c r="B12" s="10" t="s">
        <v>82</v>
      </c>
      <c r="C12" s="11"/>
      <c r="D12" s="11" t="str">
        <f>IF(Data!AP30= "","",Data!AP30)</f>
        <v/>
      </c>
    </row>
    <row r="13" spans="1:10" ht="17" customHeight="1">
      <c r="A13" s="5" t="s">
        <v>14</v>
      </c>
      <c r="B13">
        <f>Data!U30</f>
        <v>10564</v>
      </c>
      <c r="C13" t="str">
        <f>IF(Data!V30="estimate","*","")</f>
        <v/>
      </c>
      <c r="D13" t="str">
        <f>IF(Data!AQ30= "","",Data!AQ30)</f>
        <v/>
      </c>
      <c r="E13" t="str">
        <f>IF(Data!AR30="estimate","*","")</f>
        <v/>
      </c>
    </row>
    <row r="14" spans="1:10" ht="17" customHeight="1">
      <c r="A14" s="5" t="s">
        <v>15</v>
      </c>
      <c r="B14" s="20">
        <f>Data!W30</f>
        <v>4.08</v>
      </c>
      <c r="C14" t="str">
        <f>IF(Data!X30="estimate","*","")</f>
        <v/>
      </c>
      <c r="D14" t="str">
        <f>IF(Data!AS30= "","",Data!AS30)</f>
        <v/>
      </c>
      <c r="E14" t="str">
        <f>IF(Data!AT30="estimate","*","")</f>
        <v/>
      </c>
    </row>
    <row r="15" spans="1:10" ht="17" customHeight="1">
      <c r="A15" s="5" t="s">
        <v>16</v>
      </c>
      <c r="B15">
        <f>Data!Y30</f>
        <v>431</v>
      </c>
      <c r="C15" t="str">
        <f>IF(Data!Z30="estimate","*","")</f>
        <v>*</v>
      </c>
      <c r="D15" t="str">
        <f>IF(Data!AU30= "","",Data!AU30)</f>
        <v/>
      </c>
      <c r="E15" t="str">
        <f>IF(Data!AV30="estimate","*","")</f>
        <v/>
      </c>
    </row>
    <row r="16" spans="1:10" ht="17" customHeight="1">
      <c r="A16" s="5" t="s">
        <v>17</v>
      </c>
      <c r="B16" s="20">
        <f>Data!AA30</f>
        <v>3.32</v>
      </c>
      <c r="C16" t="str">
        <f>IF(Data!AB30="estimate","*","")</f>
        <v/>
      </c>
      <c r="D16" t="str">
        <f>IF(Data!AW30= "","",Data!AW30)</f>
        <v/>
      </c>
      <c r="E16" t="str">
        <f>IF(Data!AX30="estimate","*","")</f>
        <v/>
      </c>
    </row>
    <row r="17" spans="1:5" ht="17" customHeight="1">
      <c r="A17" s="5" t="s">
        <v>18</v>
      </c>
      <c r="B17">
        <f>Data!AC30</f>
        <v>351</v>
      </c>
      <c r="C17" t="str">
        <f>IF(Data!AD30="estimate","*","")</f>
        <v/>
      </c>
      <c r="D17" t="str">
        <f>IF(Data!AY30= "","",Data!AY30)</f>
        <v/>
      </c>
      <c r="E17" t="str">
        <f>IF(Data!AZ30="estimate","*","")</f>
        <v/>
      </c>
    </row>
    <row r="18" spans="1:5" ht="4" customHeight="1"/>
    <row r="19" spans="1:5" ht="17" customHeight="1">
      <c r="A19" s="5" t="s">
        <v>31</v>
      </c>
    </row>
    <row r="20" spans="1:5" ht="15" customHeight="1">
      <c r="A20" s="14" t="s">
        <v>44</v>
      </c>
      <c r="B20" s="15" t="s">
        <v>43</v>
      </c>
    </row>
    <row r="21" spans="1:5" ht="15" customHeight="1">
      <c r="A21" s="12" t="s">
        <v>34</v>
      </c>
      <c r="B21" s="13" t="s">
        <v>38</v>
      </c>
    </row>
    <row r="22" spans="1:5" ht="15" customHeight="1">
      <c r="A22" s="12" t="s">
        <v>35</v>
      </c>
      <c r="B22" s="13" t="s">
        <v>39</v>
      </c>
    </row>
    <row r="23" spans="1:5" ht="15" customHeight="1">
      <c r="A23" s="12" t="s">
        <v>36</v>
      </c>
      <c r="B23" s="13" t="s">
        <v>40</v>
      </c>
    </row>
    <row r="24" spans="1:5" ht="15" customHeight="1">
      <c r="A24" s="12" t="s">
        <v>32</v>
      </c>
      <c r="B24" s="13" t="s">
        <v>41</v>
      </c>
    </row>
    <row r="25" spans="1:5" ht="15" customHeight="1">
      <c r="A25" s="12" t="s">
        <v>97</v>
      </c>
      <c r="B25" s="13" t="s">
        <v>98</v>
      </c>
    </row>
    <row r="26" spans="1:5" ht="15" customHeight="1">
      <c r="A26" s="12" t="s">
        <v>37</v>
      </c>
      <c r="B26" s="13" t="s">
        <v>42</v>
      </c>
    </row>
    <row r="27" spans="1:5" ht="15" customHeight="1">
      <c r="A27" s="12" t="s">
        <v>45</v>
      </c>
      <c r="B27" s="13" t="s">
        <v>42</v>
      </c>
    </row>
    <row r="28" spans="1:5" ht="15" customHeight="1">
      <c r="A28" s="12" t="s">
        <v>99</v>
      </c>
      <c r="B28" s="13" t="s">
        <v>100</v>
      </c>
    </row>
  </sheetData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2" zoomScale="150" zoomScaleNormal="150" zoomScalePageLayoutView="150" workbookViewId="0">
      <selection activeCell="E32" sqref="E32"/>
    </sheetView>
  </sheetViews>
  <sheetFormatPr baseColWidth="10" defaultRowHeight="14" customHeight="1" x14ac:dyDescent="0"/>
  <cols>
    <col min="1" max="1" width="54.33203125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Data!B24</f>
        <v>Hungary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Data!E24</f>
        <v>478</v>
      </c>
      <c r="C3" t="str">
        <f>IF(Data!F24="estimate","*","")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Data!G24</f>
        <v>285000</v>
      </c>
      <c r="C5" s="2" t="str">
        <f>IF(Data!H24="estimate","*","")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Data!J24</f>
        <v>250000</v>
      </c>
      <c r="C8" t="str">
        <f>IF(Data!K24="estimate","*","")</f>
        <v>*</v>
      </c>
      <c r="D8" t="str">
        <f>IF(Data!AF24= "","",Data!AF24)</f>
        <v/>
      </c>
      <c r="E8" t="str">
        <f>IF(Data!AG24="estimate","*","")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Data!L24</f>
        <v>169033</v>
      </c>
      <c r="C9" t="str">
        <f>IF(Data!M24="estimate","*","")</f>
        <v/>
      </c>
      <c r="D9" t="str">
        <f>IF(Data!AH24= "","",Data!AH24)</f>
        <v/>
      </c>
      <c r="E9" t="str">
        <f>IF(Data!AI24="estimate","*","")</f>
        <v/>
      </c>
    </row>
    <row r="10" spans="1:10" ht="17" customHeight="1">
      <c r="A10" s="5" t="s">
        <v>10</v>
      </c>
      <c r="B10" s="16">
        <f>Data!N24</f>
        <v>77769</v>
      </c>
      <c r="C10" s="2" t="str">
        <f>IF(Data!O24="estimate","*","")</f>
        <v/>
      </c>
      <c r="D10" t="str">
        <f>IF(Data!AJ24= "","",Data!AJ24)</f>
        <v/>
      </c>
      <c r="E10" s="2" t="str">
        <f>IF(Data!AK24="estimate","*","")</f>
        <v/>
      </c>
    </row>
    <row r="11" spans="1:10" ht="17" customHeight="1">
      <c r="A11" s="5" t="s">
        <v>11</v>
      </c>
      <c r="B11" s="17">
        <f>Data!P24</f>
        <v>200000</v>
      </c>
      <c r="C11" s="2" t="str">
        <f>IF(Data!Q24="estimate","*","")</f>
        <v>*</v>
      </c>
      <c r="D11" t="str">
        <f>IF(Data!AL24= "","",Data!AL24)</f>
        <v/>
      </c>
      <c r="E11" t="str">
        <f>IF(Data!AM24="estimate","*","")</f>
        <v/>
      </c>
    </row>
    <row r="12" spans="1:10" ht="17" customHeight="1">
      <c r="A12" s="7" t="s">
        <v>12</v>
      </c>
      <c r="B12" s="4">
        <f>Data!R24</f>
        <v>130787</v>
      </c>
      <c r="C12" s="2" t="str">
        <f>IF(Data!S24="estimate","*","")</f>
        <v/>
      </c>
      <c r="D12" s="3" t="str">
        <f>IF(Data!AN24= "","",Data!AN24)</f>
        <v/>
      </c>
      <c r="E12" s="3" t="str">
        <f>IF(Data!AM24="estimate","*","")</f>
        <v/>
      </c>
    </row>
    <row r="13" spans="1:10" ht="17" customHeight="1">
      <c r="A13" s="19" t="s">
        <v>13</v>
      </c>
      <c r="B13" s="10" t="str">
        <f>Data!T24</f>
        <v>Yes</v>
      </c>
      <c r="C13" s="11"/>
      <c r="D13" s="11" t="str">
        <f>IF(Data!AP24= "","",Data!AP24)</f>
        <v/>
      </c>
    </row>
    <row r="14" spans="1:10" ht="17" customHeight="1">
      <c r="A14" s="5" t="s">
        <v>14</v>
      </c>
      <c r="B14">
        <f>Data!U24</f>
        <v>9919</v>
      </c>
      <c r="C14" t="str">
        <f>IF(Data!V24="estimate","*","")</f>
        <v/>
      </c>
      <c r="D14" t="str">
        <f>IF(Data!AQ24= "","",Data!AQ24)</f>
        <v/>
      </c>
      <c r="E14" t="str">
        <f>IF(Data!AR24="estimate","*","")</f>
        <v/>
      </c>
    </row>
    <row r="15" spans="1:10" ht="17" customHeight="1">
      <c r="A15" s="5" t="s">
        <v>15</v>
      </c>
      <c r="B15">
        <f>Data!W24</f>
        <v>3.67</v>
      </c>
      <c r="C15" t="str">
        <f>IF(Data!X24="estimate","*","")</f>
        <v/>
      </c>
      <c r="D15" t="str">
        <f>IF(Data!AS24= "","",Data!AS24)</f>
        <v/>
      </c>
      <c r="E15" t="str">
        <f>IF(Data!AT24="estimate","*","")</f>
        <v/>
      </c>
    </row>
    <row r="16" spans="1:10" ht="17" customHeight="1">
      <c r="A16" s="5" t="s">
        <v>16</v>
      </c>
      <c r="B16">
        <f>Data!Y24</f>
        <v>364.2</v>
      </c>
      <c r="C16" t="str">
        <f>IF(Data!Z24="estimate","*","")</f>
        <v/>
      </c>
      <c r="D16" t="str">
        <f>IF(Data!AU24= "","",Data!AU24)</f>
        <v/>
      </c>
      <c r="E16" t="str">
        <f>IF(Data!AV24="estimate","*","")</f>
        <v/>
      </c>
    </row>
    <row r="17" spans="1:8" ht="17" customHeight="1">
      <c r="A17" s="5" t="s">
        <v>17</v>
      </c>
      <c r="B17">
        <f>Data!AA24</f>
        <v>3.33</v>
      </c>
      <c r="C17" t="str">
        <f>IF(Data!AB24="estimate","*","")</f>
        <v/>
      </c>
      <c r="D17" t="str">
        <f>IF(Data!AW24= "","",Data!AW24)</f>
        <v/>
      </c>
      <c r="E17" t="str">
        <f>IF(Data!AX24="estimate","*","")</f>
        <v/>
      </c>
    </row>
    <row r="18" spans="1:8" ht="17" customHeight="1">
      <c r="A18" s="5" t="s">
        <v>18</v>
      </c>
      <c r="B18">
        <f>Data!AC24</f>
        <v>330.3</v>
      </c>
      <c r="C18" t="str">
        <f>IF(Data!AD24="estimate","*","")</f>
        <v/>
      </c>
      <c r="D18" t="str">
        <f>IF(Data!AY24= "","",Data!AY24)</f>
        <v/>
      </c>
      <c r="E18" t="str">
        <f>IF(Data!AZ24="estimate","*","")</f>
        <v/>
      </c>
    </row>
    <row r="19" spans="1:8" ht="5" customHeight="1"/>
    <row r="20" spans="1:8" ht="35" customHeight="1">
      <c r="A20" s="5" t="s">
        <v>31</v>
      </c>
      <c r="B20" s="44" t="str">
        <f>Data!BA24</f>
        <v>Purebred Holsteins' production: 10341M; 3.72F%; 384.2F; 3.32P%; 343.7P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9" zoomScale="150" zoomScaleNormal="150" zoomScalePageLayoutView="150" workbookViewId="0">
      <selection activeCell="B18" sqref="B18"/>
    </sheetView>
  </sheetViews>
  <sheetFormatPr baseColWidth="10" defaultRowHeight="14" customHeight="1" x14ac:dyDescent="0"/>
  <cols>
    <col min="1" max="1" width="54.6640625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Data!B16</f>
        <v>Ireland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Data!E16</f>
        <v>3652</v>
      </c>
      <c r="C3" t="str">
        <f>IF(Data!F16="estimate","*","")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Data!G16</f>
        <v>1763690</v>
      </c>
      <c r="C5" s="2" t="str">
        <f>IF(Data!H16="estimate","*","")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Data!J16</f>
        <v>1666720</v>
      </c>
      <c r="C8" t="str">
        <f>IF(Data!K16="estimate","*","")</f>
        <v/>
      </c>
      <c r="D8" t="str">
        <f>IF(Data!AF16= "","",Data!AF16)</f>
        <v/>
      </c>
      <c r="E8" t="str">
        <f>IF(Data!AG16="estimate","*","")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Data!L16</f>
        <v>372118</v>
      </c>
      <c r="C9" t="str">
        <f>IF(Data!M16="estimate","*","")</f>
        <v/>
      </c>
      <c r="D9" t="str">
        <f>IF(Data!AH16= "","",Data!AH16)</f>
        <v/>
      </c>
      <c r="E9" t="str">
        <f>IF(Data!AI16="estimate","*","")</f>
        <v/>
      </c>
    </row>
    <row r="10" spans="1:10" ht="17" customHeight="1">
      <c r="A10" s="5" t="s">
        <v>10</v>
      </c>
      <c r="B10" s="16">
        <f>Data!N16</f>
        <v>70069</v>
      </c>
      <c r="C10" s="2" t="str">
        <f>IF(Data!O16="estimate","*","")</f>
        <v/>
      </c>
      <c r="D10" t="str">
        <f>IF(Data!AJ16= "","",Data!AJ16)</f>
        <v/>
      </c>
      <c r="E10" s="2" t="str">
        <f>IF(Data!AK16="estimate","*","")</f>
        <v/>
      </c>
    </row>
    <row r="11" spans="1:10" ht="17" customHeight="1">
      <c r="A11" s="5" t="s">
        <v>11</v>
      </c>
      <c r="B11" s="17">
        <f>Data!P16</f>
        <v>659063</v>
      </c>
      <c r="C11" s="2" t="str">
        <f>IF(Data!Q16="estimate","*","")</f>
        <v/>
      </c>
      <c r="D11" t="str">
        <f>IF(Data!AL16= "","",Data!AL16)</f>
        <v/>
      </c>
      <c r="E11" t="str">
        <f>IF(Data!AM16="estimate","*","")</f>
        <v/>
      </c>
    </row>
    <row r="12" spans="1:10" ht="17" customHeight="1">
      <c r="A12" s="7" t="s">
        <v>12</v>
      </c>
      <c r="B12" s="4">
        <f>Data!R16</f>
        <v>659063</v>
      </c>
      <c r="C12" s="2" t="str">
        <f>IF(Data!S16="estimate","*","")</f>
        <v/>
      </c>
      <c r="D12" s="3" t="str">
        <f>IF(Data!AN16= "","",Data!AN16)</f>
        <v/>
      </c>
      <c r="E12" s="3" t="str">
        <f>IF(Data!AM16="estimate","*","")</f>
        <v/>
      </c>
    </row>
    <row r="13" spans="1:10" ht="17" customHeight="1">
      <c r="A13" s="18" t="s">
        <v>13</v>
      </c>
      <c r="B13" s="10" t="str">
        <f>Data!T16</f>
        <v>Yes</v>
      </c>
      <c r="C13" s="11"/>
      <c r="D13" s="11" t="str">
        <f>IF(Data!AP16= "","",Data!AP16)</f>
        <v/>
      </c>
    </row>
    <row r="14" spans="1:10" ht="17" customHeight="1">
      <c r="A14" s="5" t="s">
        <v>14</v>
      </c>
      <c r="B14">
        <f>Data!U16</f>
        <v>6704</v>
      </c>
      <c r="C14" t="str">
        <f>IF(Data!V16="estimate","*","")</f>
        <v/>
      </c>
      <c r="D14" t="str">
        <f>IF(Data!AQ16= "","",Data!AQ16)</f>
        <v/>
      </c>
      <c r="E14" t="str">
        <f>IF(Data!AR16="estimate","*","")</f>
        <v/>
      </c>
    </row>
    <row r="15" spans="1:10" ht="17" customHeight="1">
      <c r="A15" s="5" t="s">
        <v>15</v>
      </c>
      <c r="B15">
        <f>Data!W16</f>
        <v>4.0999999999999996</v>
      </c>
      <c r="C15" t="str">
        <f>IF(Data!X16="estimate","*","")</f>
        <v/>
      </c>
      <c r="D15" t="str">
        <f>IF(Data!AS16= "","",Data!AS16)</f>
        <v/>
      </c>
      <c r="E15" t="str">
        <f>IF(Data!AT16="estimate","*","")</f>
        <v/>
      </c>
    </row>
    <row r="16" spans="1:10" ht="17" customHeight="1">
      <c r="A16" s="5" t="s">
        <v>16</v>
      </c>
      <c r="B16">
        <f>Data!Y16</f>
        <v>273</v>
      </c>
      <c r="C16" t="str">
        <f>IF(Data!Z16="estimate","*","")</f>
        <v/>
      </c>
      <c r="D16" t="str">
        <f>IF(Data!AU16= "","",Data!AU16)</f>
        <v/>
      </c>
      <c r="E16" t="str">
        <f>IF(Data!AV16="estimate","*","")</f>
        <v/>
      </c>
    </row>
    <row r="17" spans="1:8" ht="17" customHeight="1">
      <c r="A17" s="5" t="s">
        <v>17</v>
      </c>
      <c r="B17">
        <f>Data!AA16</f>
        <v>3.5</v>
      </c>
      <c r="C17" t="str">
        <f>IF(Data!AB16="estimate","*","")</f>
        <v/>
      </c>
      <c r="D17" t="str">
        <f>IF(Data!AW16= "","",Data!AW16)</f>
        <v/>
      </c>
      <c r="E17" t="str">
        <f>IF(Data!AX16="estimate","*","")</f>
        <v/>
      </c>
    </row>
    <row r="18" spans="1:8" ht="17" customHeight="1">
      <c r="A18" s="5" t="s">
        <v>18</v>
      </c>
      <c r="B18">
        <f>Data!AC16</f>
        <v>234</v>
      </c>
      <c r="C18" t="str">
        <f>IF(Data!AD16="estimate","*","")</f>
        <v/>
      </c>
      <c r="D18" t="str">
        <f>IF(Data!AY16= "","",Data!AY16)</f>
        <v/>
      </c>
      <c r="E18" t="str">
        <f>IF(Data!AZ16="estimate","*","")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G16" sqref="G16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Data!B34</f>
        <v>Israel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Data!E34</f>
        <v>759</v>
      </c>
      <c r="C3" t="str">
        <f>IF(Data!F34="estimate","*","")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Data!G34</f>
        <v>135000</v>
      </c>
      <c r="C5" s="2" t="str">
        <f>IF(Data!H34="estimate","*","")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Data!J34</f>
        <v>129000</v>
      </c>
      <c r="C8" t="str">
        <f>IF(Data!K34="estimate","*","")</f>
        <v>*</v>
      </c>
      <c r="D8" t="str">
        <f>IF(Data!AF34= "","",Data!AF34)</f>
        <v/>
      </c>
      <c r="E8" t="str">
        <f>IF(Data!AG34="estimate","*","")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Data!L34</f>
        <v>121000</v>
      </c>
      <c r="C9" t="str">
        <f>IF(Data!M34="estimate","*","")</f>
        <v/>
      </c>
      <c r="D9" t="str">
        <f>IF(Data!AH34= "","",Data!AH34)</f>
        <v/>
      </c>
      <c r="E9" t="str">
        <f>IF(Data!AI34="estimate","*","")</f>
        <v/>
      </c>
    </row>
    <row r="10" spans="1:10" ht="17" customHeight="1">
      <c r="A10" s="5" t="s">
        <v>10</v>
      </c>
      <c r="B10" s="16">
        <f>Data!N34</f>
        <v>37000</v>
      </c>
      <c r="C10" s="2" t="str">
        <f>IF(Data!O34="estimate","*","")</f>
        <v/>
      </c>
      <c r="D10" t="str">
        <f>IF(Data!AJ34= "","",Data!AJ34)</f>
        <v/>
      </c>
      <c r="E10" s="2" t="str">
        <f>IF(Data!AK34="estimate","*","")</f>
        <v/>
      </c>
    </row>
    <row r="11" spans="1:10" ht="17" customHeight="1">
      <c r="A11" s="5" t="s">
        <v>11</v>
      </c>
      <c r="B11" s="17">
        <f>Data!P34</f>
        <v>121000</v>
      </c>
      <c r="C11" s="2" t="str">
        <f>IF(Data!Q34="estimate","*","")</f>
        <v/>
      </c>
      <c r="D11" t="str">
        <f>IF(Data!AL34= "","",Data!AL34)</f>
        <v/>
      </c>
      <c r="E11" t="str">
        <f>IF(Data!AM34="estimate","*","")</f>
        <v/>
      </c>
    </row>
    <row r="12" spans="1:10" ht="17" customHeight="1">
      <c r="A12" s="7" t="s">
        <v>12</v>
      </c>
      <c r="B12" s="4">
        <f>Data!R34</f>
        <v>121000</v>
      </c>
      <c r="C12" s="2" t="str">
        <f>IF(Data!S34="estimate","*","")</f>
        <v/>
      </c>
      <c r="D12" s="3" t="str">
        <f>IF(Data!AN34= "","",Data!AN34)</f>
        <v/>
      </c>
      <c r="E12" s="3" t="str">
        <f>IF(Data!AM34="estimate","*","")</f>
        <v/>
      </c>
    </row>
    <row r="13" spans="1:10" ht="17" customHeight="1">
      <c r="A13" s="5" t="s">
        <v>146</v>
      </c>
      <c r="B13" s="10" t="str">
        <f>Data!T34</f>
        <v>Yes</v>
      </c>
      <c r="C13" s="11"/>
      <c r="D13" s="11" t="str">
        <f>IF(Data!AP34= "","",Data!AP34)</f>
        <v/>
      </c>
    </row>
    <row r="14" spans="1:10" ht="17" customHeight="1">
      <c r="A14" s="5" t="s">
        <v>14</v>
      </c>
      <c r="B14">
        <f>Data!U34</f>
        <v>11700</v>
      </c>
      <c r="C14" t="str">
        <f>IF(Data!V34="estimate","*","")</f>
        <v/>
      </c>
      <c r="D14" t="str">
        <f>IF(Data!AQ34= "","",Data!AQ34)</f>
        <v/>
      </c>
      <c r="E14" t="str">
        <f>IF(Data!AR34="estimate","*","")</f>
        <v/>
      </c>
    </row>
    <row r="15" spans="1:10" ht="17" customHeight="1">
      <c r="A15" s="5" t="s">
        <v>15</v>
      </c>
      <c r="B15">
        <f>Data!W34</f>
        <v>3.71</v>
      </c>
      <c r="C15" t="str">
        <f>IF(Data!X34="estimate","*","")</f>
        <v/>
      </c>
      <c r="D15" t="str">
        <f>IF(Data!AS34= "","",Data!AS34)</f>
        <v/>
      </c>
      <c r="E15" t="str">
        <f>IF(Data!AT34="estimate","*","")</f>
        <v/>
      </c>
    </row>
    <row r="16" spans="1:10" ht="17" customHeight="1">
      <c r="A16" s="5" t="s">
        <v>16</v>
      </c>
      <c r="B16">
        <f>Data!Y34</f>
        <v>435</v>
      </c>
      <c r="C16" t="str">
        <f>IF(Data!Z34="estimate","*","")</f>
        <v/>
      </c>
      <c r="D16" t="str">
        <f>IF(Data!AU34= "","",Data!AU34)</f>
        <v/>
      </c>
      <c r="E16" t="str">
        <f>IF(Data!AV34="estimate","*","")</f>
        <v/>
      </c>
    </row>
    <row r="17" spans="1:8" ht="17" customHeight="1">
      <c r="A17" s="5" t="s">
        <v>17</v>
      </c>
      <c r="B17">
        <f>Data!AA34</f>
        <v>3.32</v>
      </c>
      <c r="C17" t="str">
        <f>IF(Data!AB34="estimate","*","")</f>
        <v/>
      </c>
      <c r="D17" t="str">
        <f>IF(Data!AW34= "","",Data!AW34)</f>
        <v/>
      </c>
      <c r="E17" t="str">
        <f>IF(Data!AX34="estimate","*","")</f>
        <v/>
      </c>
    </row>
    <row r="18" spans="1:8" ht="17" customHeight="1">
      <c r="A18" s="5" t="s">
        <v>18</v>
      </c>
      <c r="B18">
        <f>Data!AC34</f>
        <v>389</v>
      </c>
      <c r="C18" t="str">
        <f>IF(Data!AD34="estimate","*","")</f>
        <v/>
      </c>
      <c r="D18" t="str">
        <f>IF(Data!AY34= "","",Data!AY34)</f>
        <v/>
      </c>
      <c r="E18" t="str">
        <f>IF(Data!AZ34="estimate","*","")</f>
        <v/>
      </c>
    </row>
    <row r="19" spans="1:8" ht="5" customHeight="1"/>
    <row r="20" spans="1:8" ht="35" customHeight="1">
      <c r="A20" s="5" t="s">
        <v>31</v>
      </c>
      <c r="B20" s="45">
        <f>Data!BA34</f>
        <v>0</v>
      </c>
      <c r="C20" s="45"/>
      <c r="D20" s="45"/>
      <c r="E20" s="45"/>
      <c r="F20" s="45"/>
      <c r="G20" s="45"/>
      <c r="H20" s="45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</f>
        <v>ITALY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</f>
        <v>10629</v>
      </c>
      <c r="C3" t="str">
        <f>IF(Data!F3="estimate","*","")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</f>
        <v>1900000</v>
      </c>
      <c r="C5" s="2" t="str">
        <f>IF(Data!H3="estimate","*","")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Data!J3</f>
        <v>1450000</v>
      </c>
      <c r="C8" t="str">
        <f>IF(Data!K3="estimate","*","")</f>
        <v>*</v>
      </c>
      <c r="D8" t="str">
        <f>IF(Data!AF3= "","",Data!AF3)</f>
        <v/>
      </c>
      <c r="E8" t="str">
        <f>IF(Data!AG3="estimate","*","")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Data!L3</f>
        <v>1091652</v>
      </c>
      <c r="C9" t="str">
        <f>IF(Data!M3="estimate","*","")</f>
        <v/>
      </c>
      <c r="D9" t="str">
        <f>IF(Data!AH3= "","",Data!AH3)</f>
        <v/>
      </c>
      <c r="E9" t="str">
        <f>IF(Data!AI3="estimate","*","")</f>
        <v/>
      </c>
    </row>
    <row r="10" spans="1:10" ht="17" customHeight="1">
      <c r="A10" s="5" t="s">
        <v>10</v>
      </c>
      <c r="B10" s="16">
        <f>Data!N3</f>
        <v>1106461</v>
      </c>
      <c r="C10" s="2" t="str">
        <f>IF(Data!O3="estimate","*","")</f>
        <v/>
      </c>
      <c r="D10" t="str">
        <f>IF(Data!AJ3= "","",Data!AJ3)</f>
        <v/>
      </c>
      <c r="E10" s="2" t="str">
        <f>IF(Data!AK3="estimate","*","")</f>
        <v/>
      </c>
    </row>
    <row r="11" spans="1:10" ht="17" customHeight="1">
      <c r="A11" s="5" t="s">
        <v>11</v>
      </c>
      <c r="B11" s="17">
        <f>Data!P3</f>
        <v>1091652</v>
      </c>
      <c r="C11" s="2" t="str">
        <f>IF(Data!Q3="estimate","*","")</f>
        <v/>
      </c>
      <c r="D11" t="str">
        <f>IF(Data!AL3= "","",Data!AL3)</f>
        <v/>
      </c>
      <c r="E11" t="str">
        <f>IF(Data!AM3="estimate","*","")</f>
        <v/>
      </c>
    </row>
    <row r="12" spans="1:10" ht="17" customHeight="1">
      <c r="A12" s="7" t="s">
        <v>12</v>
      </c>
      <c r="B12" s="4">
        <f>Data!R3</f>
        <v>1091652</v>
      </c>
      <c r="C12" s="2" t="str">
        <f>IF(Data!S3="estimate","*","")</f>
        <v/>
      </c>
      <c r="D12" s="3" t="str">
        <f>IF(Data!AN3= "","",Data!AN3)</f>
        <v/>
      </c>
      <c r="E12" s="3" t="str">
        <f>IF(Data!AM3="estimate","*","")</f>
        <v/>
      </c>
    </row>
    <row r="13" spans="1:10" ht="17" customHeight="1">
      <c r="A13" s="5" t="s">
        <v>13</v>
      </c>
      <c r="B13" s="10" t="str">
        <f>Data!T3</f>
        <v>Yes</v>
      </c>
      <c r="C13" s="11"/>
      <c r="D13" s="11" t="str">
        <f>IF(Data!AP3= "","",Data!AP3)</f>
        <v/>
      </c>
    </row>
    <row r="14" spans="1:10" ht="17" customHeight="1">
      <c r="A14" s="5" t="s">
        <v>14</v>
      </c>
      <c r="B14">
        <f>Data!U3</f>
        <v>9980</v>
      </c>
      <c r="C14" t="str">
        <f>IF(Data!V3="estimate","*","")</f>
        <v/>
      </c>
      <c r="D14" t="str">
        <f>IF(Data!AQ3= "","",Data!AQ3)</f>
        <v/>
      </c>
      <c r="E14" t="str">
        <f>IF(Data!AR3="estimate","*","")</f>
        <v/>
      </c>
    </row>
    <row r="15" spans="1:10" ht="17" customHeight="1">
      <c r="A15" s="5" t="s">
        <v>15</v>
      </c>
      <c r="B15">
        <f>Data!W3</f>
        <v>3.73</v>
      </c>
      <c r="C15" t="str">
        <f>IF(Data!X3="estimate","*","")</f>
        <v/>
      </c>
      <c r="D15" t="str">
        <f>IF(Data!AS3= "","",Data!AS3)</f>
        <v/>
      </c>
      <c r="E15" t="str">
        <f>IF(Data!AT3="estimate","*","")</f>
        <v/>
      </c>
    </row>
    <row r="16" spans="1:10" ht="17" customHeight="1">
      <c r="A16" s="5" t="s">
        <v>16</v>
      </c>
      <c r="B16">
        <f>Data!Y3</f>
        <v>372</v>
      </c>
      <c r="C16" t="str">
        <f>IF(Data!Z3="estimate","*","")</f>
        <v/>
      </c>
      <c r="D16" t="str">
        <f>IF(Data!AU3= "","",Data!AU3)</f>
        <v/>
      </c>
      <c r="E16" t="str">
        <f>IF(Data!AV3="estimate","*","")</f>
        <v/>
      </c>
    </row>
    <row r="17" spans="1:8" ht="17" customHeight="1">
      <c r="A17" s="5" t="s">
        <v>17</v>
      </c>
      <c r="B17">
        <f>Data!AA3</f>
        <v>3.33</v>
      </c>
      <c r="C17" t="str">
        <f>IF(Data!AB3="estimate","*","")</f>
        <v/>
      </c>
      <c r="D17" t="str">
        <f>IF(Data!AW3= "","",Data!AW3)</f>
        <v/>
      </c>
      <c r="E17" t="str">
        <f>IF(Data!AX3="estimate","*","")</f>
        <v/>
      </c>
    </row>
    <row r="18" spans="1:8" ht="17" customHeight="1">
      <c r="A18" s="5" t="s">
        <v>18</v>
      </c>
      <c r="B18">
        <f>Data!AC3</f>
        <v>332</v>
      </c>
      <c r="C18" t="str">
        <f>IF(Data!AD3="estimate","*","")</f>
        <v/>
      </c>
      <c r="D18" t="str">
        <f>IF(Data!AY3= "","",Data!AY3)</f>
        <v/>
      </c>
      <c r="E18" t="str">
        <f>IF(Data!AZ3="estimate","*","")</f>
        <v/>
      </c>
    </row>
    <row r="19" spans="1:8" ht="5" customHeight="1"/>
    <row r="20" spans="1:8" ht="35" customHeight="1">
      <c r="A20" s="5" t="s">
        <v>31</v>
      </c>
      <c r="B20" s="45">
        <f>Data!BA3</f>
        <v>0</v>
      </c>
      <c r="C20" s="45"/>
      <c r="D20" s="45"/>
      <c r="E20" s="45"/>
      <c r="F20" s="45"/>
      <c r="G20" s="45"/>
      <c r="H20" s="45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E2" zoomScale="150" zoomScaleNormal="150" zoomScalePageLayoutView="150" workbookViewId="0">
      <selection activeCell="F16" sqref="F16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Data!B28</f>
        <v>Argentina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Data!E28</f>
        <v>1005</v>
      </c>
      <c r="C3" t="str">
        <f>IF(Data!F28="estimate","*","")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Data!G28</f>
        <v>1700000</v>
      </c>
      <c r="C5" s="2" t="str">
        <f>IF(Data!H28="estimate","*","")</f>
        <v>*</v>
      </c>
      <c r="E5" s="6"/>
    </row>
    <row r="6" spans="1:10" ht="15">
      <c r="B6" s="5"/>
      <c r="C6" s="9" t="str">
        <f>IF(E7="","All Holsteins","Black and White")</f>
        <v>All Holsteins</v>
      </c>
      <c r="E6" s="9" t="str">
        <f>IF(E7="","","Red and White")</f>
        <v/>
      </c>
      <c r="F6" s="9"/>
    </row>
    <row r="7" spans="1:10" ht="17" customHeight="1">
      <c r="A7" s="5" t="s">
        <v>8</v>
      </c>
      <c r="B7">
        <f>Data!J28</f>
        <v>1630000</v>
      </c>
      <c r="C7" t="str">
        <f>IF(Data!K28="estimate","*","")</f>
        <v>*</v>
      </c>
      <c r="D7" t="str">
        <f>IF(Data!AF28= "","",Data!AF28)</f>
        <v/>
      </c>
      <c r="E7" t="str">
        <f>IF(Data!AG28="estimate","*","")</f>
        <v/>
      </c>
      <c r="F7" s="2"/>
      <c r="G7" s="2"/>
      <c r="H7" s="2"/>
      <c r="I7" s="2"/>
      <c r="J7" s="2"/>
    </row>
    <row r="8" spans="1:10" ht="17" customHeight="1">
      <c r="A8" s="5" t="s">
        <v>9</v>
      </c>
      <c r="B8">
        <f>Data!L28</f>
        <v>4246</v>
      </c>
      <c r="C8" t="str">
        <f>IF(Data!M28="estimate","*","")</f>
        <v/>
      </c>
      <c r="D8" t="str">
        <f>IF(Data!AH28= "","",Data!AH28)</f>
        <v/>
      </c>
      <c r="E8" t="str">
        <f>IF(Data!AI28="estimate","*","")</f>
        <v/>
      </c>
    </row>
    <row r="9" spans="1:10" ht="17" customHeight="1">
      <c r="A9" s="5" t="s">
        <v>10</v>
      </c>
      <c r="B9">
        <f>Data!N28</f>
        <v>1893</v>
      </c>
      <c r="C9" s="2" t="str">
        <f>IF(Data!O28="estimate","*","")</f>
        <v/>
      </c>
      <c r="D9" t="str">
        <f>IF(Data!AJ28= "","",Data!AJ28)</f>
        <v/>
      </c>
      <c r="E9" s="2" t="str">
        <f>IF(Data!AK28="estimate","*","")</f>
        <v/>
      </c>
    </row>
    <row r="10" spans="1:10" ht="17" customHeight="1">
      <c r="A10" s="5" t="s">
        <v>11</v>
      </c>
      <c r="B10" s="4">
        <f>Data!P28</f>
        <v>430306</v>
      </c>
      <c r="C10" s="2" t="str">
        <f>IF(Data!Q28="estimate","*","")</f>
        <v/>
      </c>
      <c r="D10" t="str">
        <f>IF(Data!AL28= "","",Data!AL28)</f>
        <v/>
      </c>
      <c r="E10" t="str">
        <f>IF(Data!AM28="estimate","*","")</f>
        <v/>
      </c>
    </row>
    <row r="11" spans="1:10" ht="17" customHeight="1">
      <c r="A11" s="7" t="s">
        <v>12</v>
      </c>
      <c r="B11" s="4">
        <f>Data!R28</f>
        <v>185143</v>
      </c>
      <c r="C11" s="2" t="str">
        <f>IF(Data!S28="estimate","*","")</f>
        <v/>
      </c>
      <c r="D11" s="3" t="str">
        <f>IF(Data!AN28= "","",Data!AN28)</f>
        <v/>
      </c>
      <c r="E11" s="3" t="str">
        <f>IF(Data!AM28="estimate","*","")</f>
        <v/>
      </c>
    </row>
    <row r="12" spans="1:10" ht="17" customHeight="1">
      <c r="A12" s="5" t="s">
        <v>13</v>
      </c>
      <c r="B12" s="10" t="s">
        <v>82</v>
      </c>
      <c r="C12" s="11"/>
      <c r="D12" s="11" t="str">
        <f>IF(Data!AP28= "","",Data!AP28)</f>
        <v/>
      </c>
    </row>
    <row r="13" spans="1:10" ht="17" customHeight="1">
      <c r="A13" s="5" t="s">
        <v>14</v>
      </c>
      <c r="B13">
        <f>Data!U28</f>
        <v>8238</v>
      </c>
      <c r="C13" t="str">
        <f>IF(Data!V28="estimate","*","")</f>
        <v/>
      </c>
      <c r="D13" t="str">
        <f>IF(Data!AQ28= "","",Data!AQ28)</f>
        <v/>
      </c>
      <c r="E13" t="str">
        <f>IF(Data!AR28="estimate","*","")</f>
        <v/>
      </c>
    </row>
    <row r="14" spans="1:10" ht="17" customHeight="1">
      <c r="A14" s="5" t="s">
        <v>15</v>
      </c>
      <c r="B14" s="20">
        <f>Data!W28</f>
        <v>3.3</v>
      </c>
      <c r="C14" t="str">
        <f>IF(Data!X28="estimate","*","")</f>
        <v/>
      </c>
      <c r="D14" t="str">
        <f>IF(Data!AS28= "","",Data!AS28)</f>
        <v/>
      </c>
      <c r="E14" t="str">
        <f>IF(Data!AT28="estimate","*","")</f>
        <v/>
      </c>
    </row>
    <row r="15" spans="1:10" ht="17" customHeight="1">
      <c r="A15" s="5" t="s">
        <v>16</v>
      </c>
      <c r="B15">
        <f>Data!Y28</f>
        <v>268</v>
      </c>
      <c r="C15" t="str">
        <f>IF(Data!Z28="estimate","*","")</f>
        <v/>
      </c>
      <c r="D15" t="str">
        <f>IF(Data!AU28= "","",Data!AU28)</f>
        <v/>
      </c>
      <c r="E15" t="str">
        <f>IF(Data!AV28="estimate","*","")</f>
        <v/>
      </c>
    </row>
    <row r="16" spans="1:10" ht="17" customHeight="1">
      <c r="A16" s="5" t="s">
        <v>17</v>
      </c>
      <c r="B16" s="20">
        <f>Data!AA28</f>
        <v>3.25</v>
      </c>
      <c r="C16" t="str">
        <f>IF(Data!AB28="estimate","*","")</f>
        <v/>
      </c>
      <c r="D16" t="str">
        <f>IF(Data!AW28= "","",Data!AW28)</f>
        <v/>
      </c>
      <c r="E16" t="str">
        <f>IF(Data!AX28="estimate","*","")</f>
        <v/>
      </c>
    </row>
    <row r="17" spans="1:5" ht="17" customHeight="1">
      <c r="A17" s="5" t="s">
        <v>18</v>
      </c>
      <c r="B17">
        <f>Data!AC28</f>
        <v>267</v>
      </c>
      <c r="C17" t="str">
        <f>IF(Data!AD28="estimate","*","")</f>
        <v/>
      </c>
      <c r="D17" t="str">
        <f>IF(Data!AY28= "","",Data!AY28)</f>
        <v/>
      </c>
      <c r="E17" t="str">
        <f>IF(Data!AZ28="estimate","*","")</f>
        <v/>
      </c>
    </row>
    <row r="18" spans="1:5" ht="4" customHeight="1"/>
    <row r="19" spans="1:5" ht="17" customHeight="1">
      <c r="A19" s="5" t="s">
        <v>31</v>
      </c>
    </row>
    <row r="20" spans="1:5" ht="15" customHeight="1">
      <c r="A20" s="14" t="s">
        <v>44</v>
      </c>
      <c r="B20" s="15" t="s">
        <v>43</v>
      </c>
    </row>
    <row r="21" spans="1:5" ht="15" customHeight="1">
      <c r="A21" s="12" t="s">
        <v>34</v>
      </c>
      <c r="B21" s="13" t="s">
        <v>38</v>
      </c>
    </row>
    <row r="22" spans="1:5" ht="15" customHeight="1">
      <c r="A22" s="12" t="s">
        <v>35</v>
      </c>
      <c r="B22" s="13" t="s">
        <v>39</v>
      </c>
    </row>
    <row r="23" spans="1:5" ht="15" customHeight="1">
      <c r="A23" s="12" t="s">
        <v>36</v>
      </c>
      <c r="B23" s="13" t="s">
        <v>40</v>
      </c>
    </row>
    <row r="24" spans="1:5" ht="15" customHeight="1">
      <c r="A24" s="12" t="s">
        <v>32</v>
      </c>
      <c r="B24" s="13" t="s">
        <v>41</v>
      </c>
    </row>
    <row r="25" spans="1:5" ht="15" customHeight="1">
      <c r="A25" s="12" t="s">
        <v>97</v>
      </c>
      <c r="B25" s="13" t="s">
        <v>98</v>
      </c>
    </row>
    <row r="26" spans="1:5" ht="15" customHeight="1">
      <c r="A26" s="12" t="s">
        <v>37</v>
      </c>
      <c r="B26" s="13" t="s">
        <v>42</v>
      </c>
    </row>
    <row r="27" spans="1:5" ht="15" customHeight="1">
      <c r="A27" s="12" t="s">
        <v>45</v>
      </c>
      <c r="B27" s="13" t="s">
        <v>42</v>
      </c>
    </row>
    <row r="28" spans="1:5" ht="15" customHeight="1">
      <c r="A28" s="12" t="s">
        <v>99</v>
      </c>
      <c r="B28" s="13" t="s">
        <v>100</v>
      </c>
    </row>
  </sheetData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D18" sqref="D18"/>
    </sheetView>
  </sheetViews>
  <sheetFormatPr baseColWidth="10" defaultRowHeight="14" customHeight="1" x14ac:dyDescent="0"/>
  <cols>
    <col min="1" max="1" width="54.6640625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Data!B29</f>
        <v>Japan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Data!E29</f>
        <v>12122</v>
      </c>
      <c r="C3" t="str">
        <f>IF(Data!F29="estimate","*","")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Data!G29</f>
        <v>852100</v>
      </c>
      <c r="C5" s="2" t="str">
        <f>IF(Data!H29="estimate","*","")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Data!J29</f>
        <v>843500</v>
      </c>
      <c r="C8" t="str">
        <f>IF(Data!K29="estimate","*","")</f>
        <v>*</v>
      </c>
      <c r="D8" t="str">
        <f>IF(Data!AF29= "","",Data!AF29)</f>
        <v/>
      </c>
      <c r="E8" t="str">
        <f>IF(Data!AG29="estimate","*","")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Data!L29</f>
        <v>700200</v>
      </c>
      <c r="C9" t="str">
        <f>IF(Data!M29="estimate","*","")</f>
        <v>*</v>
      </c>
      <c r="D9" t="str">
        <f>IF(Data!AH29= "","",Data!AH29)</f>
        <v/>
      </c>
      <c r="E9" t="str">
        <f>IF(Data!AI29="estimate","*","")</f>
        <v/>
      </c>
    </row>
    <row r="10" spans="1:10" ht="17" customHeight="1">
      <c r="A10" s="5" t="s">
        <v>10</v>
      </c>
      <c r="B10" s="22">
        <f>Data!N29</f>
        <v>206708</v>
      </c>
      <c r="C10" s="2" t="str">
        <f>IF(Data!O29="estimate","*","")</f>
        <v/>
      </c>
      <c r="D10" t="str">
        <f>IF(Data!AJ29= "","",Data!AJ29)</f>
        <v/>
      </c>
      <c r="E10" s="2" t="str">
        <f>IF(Data!AK29="estimate","*","")</f>
        <v/>
      </c>
    </row>
    <row r="11" spans="1:10" ht="17" customHeight="1">
      <c r="A11" s="5" t="s">
        <v>11</v>
      </c>
      <c r="B11" s="21">
        <f>Data!P29</f>
        <v>525687</v>
      </c>
      <c r="C11" s="2" t="str">
        <f>IF(Data!Q29="estimate","*","")</f>
        <v/>
      </c>
      <c r="D11" t="str">
        <f>IF(Data!AL29= "","",Data!AL29)</f>
        <v/>
      </c>
      <c r="E11" t="str">
        <f>IF(Data!AM29="estimate","*","")</f>
        <v/>
      </c>
    </row>
    <row r="12" spans="1:10" ht="17" customHeight="1">
      <c r="A12" s="7" t="s">
        <v>12</v>
      </c>
      <c r="B12" s="4">
        <f>Data!R29</f>
        <v>525687</v>
      </c>
      <c r="C12" s="2" t="str">
        <f>IF(Data!S29="estimate","*","")</f>
        <v/>
      </c>
      <c r="D12" s="3" t="str">
        <f>IF(Data!AN29= "","",Data!AN29)</f>
        <v/>
      </c>
      <c r="E12" s="3" t="str">
        <f>IF(Data!AM29="estimate","*","")</f>
        <v/>
      </c>
    </row>
    <row r="13" spans="1:10" ht="17" customHeight="1">
      <c r="A13" s="18" t="s">
        <v>13</v>
      </c>
      <c r="B13" s="10" t="str">
        <f>Data!T29</f>
        <v>yes</v>
      </c>
      <c r="C13" s="11"/>
      <c r="D13" s="11" t="str">
        <f>IF(Data!AP29= "","",Data!AP29)</f>
        <v/>
      </c>
    </row>
    <row r="14" spans="1:10" ht="17" customHeight="1">
      <c r="A14" s="5" t="s">
        <v>14</v>
      </c>
      <c r="B14">
        <f>Data!U29</f>
        <v>9624</v>
      </c>
      <c r="C14" t="str">
        <f>IF(Data!V29="estimate","*","")</f>
        <v/>
      </c>
      <c r="D14" t="str">
        <f>IF(Data!AQ29= "","",Data!AQ29)</f>
        <v/>
      </c>
      <c r="E14" t="str">
        <f>IF(Data!AR29="estimate","*","")</f>
        <v/>
      </c>
    </row>
    <row r="15" spans="1:10" ht="17" customHeight="1">
      <c r="A15" s="5" t="s">
        <v>15</v>
      </c>
      <c r="B15" s="20">
        <f>Data!W29</f>
        <v>3.87</v>
      </c>
      <c r="C15" t="str">
        <f>IF(Data!X29="estimate","*","")</f>
        <v/>
      </c>
      <c r="D15" t="str">
        <f>IF(Data!AS29= "","",Data!AS29)</f>
        <v/>
      </c>
      <c r="E15" t="str">
        <f>IF(Data!AT29="estimate","*","")</f>
        <v/>
      </c>
    </row>
    <row r="16" spans="1:10" ht="17" customHeight="1">
      <c r="A16" s="5" t="s">
        <v>16</v>
      </c>
      <c r="B16">
        <f>Data!Y29</f>
        <v>372</v>
      </c>
      <c r="C16" t="str">
        <f>IF(Data!Z29="estimate","*","")</f>
        <v/>
      </c>
      <c r="D16" t="str">
        <f>IF(Data!AU29= "","",Data!AU29)</f>
        <v/>
      </c>
      <c r="E16" t="str">
        <f>IF(Data!AV29="estimate","*","")</f>
        <v/>
      </c>
    </row>
    <row r="17" spans="1:8" ht="17" customHeight="1">
      <c r="A17" s="5" t="s">
        <v>17</v>
      </c>
      <c r="B17" s="20">
        <f>Data!AA29</f>
        <v>3.27</v>
      </c>
      <c r="C17" t="str">
        <f>IF(Data!AB29="estimate","*","")</f>
        <v/>
      </c>
      <c r="D17" t="str">
        <f>IF(Data!AW29= "","",Data!AW29)</f>
        <v/>
      </c>
      <c r="E17" t="str">
        <f>IF(Data!AX29="estimate","*","")</f>
        <v/>
      </c>
    </row>
    <row r="18" spans="1:8" ht="17" customHeight="1">
      <c r="A18" s="5" t="s">
        <v>18</v>
      </c>
      <c r="B18">
        <f>Data!AC29</f>
        <v>315</v>
      </c>
      <c r="C18" t="str">
        <f>IF(Data!AD29="estimate","*","")</f>
        <v/>
      </c>
      <c r="D18" t="str">
        <f>IF(Data!AY29= "","",Data!AY29)</f>
        <v/>
      </c>
      <c r="E18" t="str">
        <f>IF(Data!AZ29="estimate","*","")</f>
        <v/>
      </c>
    </row>
    <row r="19" spans="1:8" ht="5" customHeight="1"/>
    <row r="20" spans="1:8" ht="35" customHeight="1">
      <c r="A20" s="5" t="s">
        <v>31</v>
      </c>
      <c r="B20" s="44" t="str">
        <f>Data!BA29</f>
        <v>statistics are from April 2017 to March 2018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20" sqref="B20:H2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Data!B9</f>
        <v>Latvia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Data!E9</f>
        <v>106</v>
      </c>
      <c r="C3" t="str">
        <f>IF(Data!F9="estimate","*","")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Data!G9</f>
        <v>128000</v>
      </c>
      <c r="C5" s="2" t="str">
        <f>IF(Data!H9="estimate","*","")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Data!J9</f>
        <v>44457</v>
      </c>
      <c r="C8" t="str">
        <f>IF(Data!K9="estimate","*","")</f>
        <v/>
      </c>
      <c r="D8">
        <f>IF(Data!AF9= "","",Data!AF9)</f>
        <v>10500</v>
      </c>
      <c r="E8" t="str">
        <f>IF(Data!AG9="estimate","*","")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Data!L9</f>
        <v>12200</v>
      </c>
      <c r="C9" t="str">
        <f>IF(Data!M9="estimate","*","")</f>
        <v>*</v>
      </c>
      <c r="D9">
        <f>IF(Data!AH9= "","",Data!AH9)</f>
        <v>10500</v>
      </c>
      <c r="E9" t="str">
        <f>IF(Data!AI9="estimate","*","")</f>
        <v>*</v>
      </c>
    </row>
    <row r="10" spans="1:10" ht="17" customHeight="1">
      <c r="A10" s="5" t="s">
        <v>10</v>
      </c>
      <c r="B10" s="16">
        <f>Data!N9</f>
        <v>2070</v>
      </c>
      <c r="C10" s="2" t="str">
        <f>IF(Data!O9="estimate","*","")</f>
        <v>*</v>
      </c>
      <c r="D10">
        <f>IF(Data!AJ9= "","",Data!AJ9)</f>
        <v>1300</v>
      </c>
      <c r="E10" s="2" t="str">
        <f>IF(Data!AK9="estimate","*","")</f>
        <v>*</v>
      </c>
    </row>
    <row r="11" spans="1:10" ht="17" customHeight="1">
      <c r="A11" s="5" t="s">
        <v>11</v>
      </c>
      <c r="B11" s="17">
        <f>Data!P9</f>
        <v>12200</v>
      </c>
      <c r="C11" s="2" t="str">
        <f>IF(Data!Q9="estimate","*","")</f>
        <v>*</v>
      </c>
      <c r="D11">
        <f>IF(Data!AL9= "","",Data!AL9)</f>
        <v>10446</v>
      </c>
      <c r="E11" t="str">
        <f>IF(Data!AM9="estimate","*","")</f>
        <v/>
      </c>
    </row>
    <row r="12" spans="1:10" ht="17" customHeight="1">
      <c r="A12" s="7" t="s">
        <v>12</v>
      </c>
      <c r="B12" s="4">
        <f>Data!R9</f>
        <v>9241</v>
      </c>
      <c r="C12" s="2" t="str">
        <f>IF(Data!S9="estimate","*","")</f>
        <v/>
      </c>
      <c r="D12" s="3">
        <f>IF(Data!AN9= "","",Data!AN9)</f>
        <v>10446</v>
      </c>
      <c r="E12" s="3" t="str">
        <f>IF(Data!AM9="estimate","*","")</f>
        <v/>
      </c>
    </row>
    <row r="13" spans="1:10" ht="17" customHeight="1">
      <c r="A13" s="5" t="s">
        <v>13</v>
      </c>
      <c r="B13" s="10" t="str">
        <f>Data!T9</f>
        <v>Yes</v>
      </c>
      <c r="C13" s="11"/>
      <c r="D13" s="11" t="str">
        <f>IF(Data!AP9= "","",Data!AP9)</f>
        <v>Yes</v>
      </c>
    </row>
    <row r="14" spans="1:10" ht="17" customHeight="1">
      <c r="A14" s="5" t="s">
        <v>14</v>
      </c>
      <c r="B14">
        <f>Data!U9</f>
        <v>8240</v>
      </c>
      <c r="C14" t="str">
        <f>IF(Data!V9="estimate","*","")</f>
        <v/>
      </c>
      <c r="D14">
        <f>IF(Data!AQ9= "","",Data!AQ9)</f>
        <v>7167</v>
      </c>
      <c r="E14" t="str">
        <f>IF(Data!AR9="estimate","*","")</f>
        <v/>
      </c>
    </row>
    <row r="15" spans="1:10" ht="17" customHeight="1">
      <c r="A15" s="5" t="s">
        <v>15</v>
      </c>
      <c r="B15">
        <f>Data!W9</f>
        <v>3.92</v>
      </c>
      <c r="C15" t="str">
        <f>IF(Data!X9="estimate","*","")</f>
        <v/>
      </c>
      <c r="D15">
        <f>IF(Data!AS9= "","",Data!AS9)</f>
        <v>4.12</v>
      </c>
      <c r="E15" t="str">
        <f>IF(Data!AT9="estimate","*","")</f>
        <v/>
      </c>
    </row>
    <row r="16" spans="1:10" ht="17" customHeight="1">
      <c r="A16" s="5" t="s">
        <v>16</v>
      </c>
      <c r="B16">
        <f>Data!Y9</f>
        <v>323</v>
      </c>
      <c r="C16" t="str">
        <f>IF(Data!Z9="estimate","*","")</f>
        <v/>
      </c>
      <c r="D16">
        <f>IF(Data!AU9= "","",Data!AU9)</f>
        <v>295</v>
      </c>
      <c r="E16" t="str">
        <f>IF(Data!AV9="estimate","*","")</f>
        <v/>
      </c>
    </row>
    <row r="17" spans="1:8" ht="17" customHeight="1">
      <c r="A17" s="5" t="s">
        <v>17</v>
      </c>
      <c r="B17">
        <f>Data!AA9</f>
        <v>3.25</v>
      </c>
      <c r="C17" t="str">
        <f>IF(Data!AB9="estimate","*","")</f>
        <v/>
      </c>
      <c r="D17">
        <f>IF(Data!AW9= "","",Data!AW9)</f>
        <v>3.36</v>
      </c>
      <c r="E17" t="str">
        <f>IF(Data!AX9="estimate","*","")</f>
        <v/>
      </c>
    </row>
    <row r="18" spans="1:8" ht="17" customHeight="1">
      <c r="A18" s="5" t="s">
        <v>18</v>
      </c>
      <c r="B18">
        <f>Data!AC9</f>
        <v>268</v>
      </c>
      <c r="C18" t="str">
        <f>IF(Data!AD9="estimate","*","")</f>
        <v/>
      </c>
      <c r="D18">
        <f>IF(Data!AY9= "","",Data!AY9)</f>
        <v>241</v>
      </c>
      <c r="E18" t="str">
        <f>IF(Data!AZ9="estimate","*","")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3" sqref="B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Data!B15</f>
        <v>Luxembourg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Data!E15</f>
        <v>548</v>
      </c>
      <c r="C3" t="str">
        <f>IF(Data!F15="estimate","*","")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Data!G15</f>
        <v>50000</v>
      </c>
      <c r="C5" s="2" t="str">
        <f>IF(Data!H15="estimate","*","")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Data!J15</f>
        <v>34845</v>
      </c>
      <c r="C8" t="str">
        <f>IF(Data!K15="estimate","*","")</f>
        <v/>
      </c>
      <c r="D8">
        <f>IF(Data!AF15= "","",Data!AF15)</f>
        <v>4865</v>
      </c>
      <c r="E8" t="str">
        <f>IF(Data!AG15="estimate","*","")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Data!L15</f>
        <v>10000</v>
      </c>
      <c r="C9" t="str">
        <f>IF(Data!M15="estimate","*","")</f>
        <v>*</v>
      </c>
      <c r="D9">
        <f>IF(Data!AH15= "","",Data!AH15)</f>
        <v>1000</v>
      </c>
      <c r="E9" t="str">
        <f>IF(Data!AI15="estimate","*","")</f>
        <v>*</v>
      </c>
    </row>
    <row r="10" spans="1:10" ht="17" customHeight="1">
      <c r="A10" s="5" t="s">
        <v>10</v>
      </c>
      <c r="B10" s="16">
        <f>Data!N15</f>
        <v>3740</v>
      </c>
      <c r="C10" s="2" t="str">
        <f>IF(Data!O15="estimate","*","")</f>
        <v/>
      </c>
      <c r="D10">
        <f>IF(Data!AJ15= "","",Data!AJ15)</f>
        <v>350</v>
      </c>
      <c r="E10" s="2" t="str">
        <f>IF(Data!AK15="estimate","*","")</f>
        <v/>
      </c>
    </row>
    <row r="11" spans="1:10" ht="17" customHeight="1">
      <c r="A11" s="5" t="s">
        <v>11</v>
      </c>
      <c r="B11" s="17">
        <f>Data!P15</f>
        <v>34845</v>
      </c>
      <c r="C11" s="2" t="str">
        <f>IF(Data!Q15="estimate","*","")</f>
        <v/>
      </c>
      <c r="D11">
        <f>IF(Data!AL15= "","",Data!AL15)</f>
        <v>4865</v>
      </c>
      <c r="E11" t="str">
        <f>IF(Data!AM15="estimate","*","")</f>
        <v/>
      </c>
    </row>
    <row r="12" spans="1:10" ht="17" customHeight="1">
      <c r="A12" s="7" t="s">
        <v>12</v>
      </c>
      <c r="B12" s="4">
        <f>Data!R15</f>
        <v>34845</v>
      </c>
      <c r="C12" s="2" t="str">
        <f>IF(Data!S15="estimate","*","")</f>
        <v/>
      </c>
      <c r="D12" s="3">
        <f>IF(Data!AN15= "","",Data!AN15)</f>
        <v>4865</v>
      </c>
      <c r="E12" s="3" t="str">
        <f>IF(Data!AM15="estimate","*","")</f>
        <v/>
      </c>
    </row>
    <row r="13" spans="1:10" ht="17" customHeight="1">
      <c r="A13" s="5" t="s">
        <v>13</v>
      </c>
      <c r="B13" s="10" t="str">
        <f>Data!T15</f>
        <v>No</v>
      </c>
      <c r="C13" s="11"/>
      <c r="D13" s="11" t="str">
        <f>IF(Data!AP15= "","",Data!AP15)</f>
        <v>No</v>
      </c>
    </row>
    <row r="14" spans="1:10" ht="17" customHeight="1">
      <c r="A14" s="5" t="s">
        <v>14</v>
      </c>
      <c r="B14">
        <f>Data!U15</f>
        <v>8235</v>
      </c>
      <c r="C14" t="str">
        <f>IF(Data!V15="estimate","*","")</f>
        <v/>
      </c>
      <c r="D14">
        <f>IF(Data!AQ15= "","",Data!AQ15)</f>
        <v>7392</v>
      </c>
      <c r="E14" t="str">
        <f>IF(Data!AR15="estimate","*","")</f>
        <v/>
      </c>
    </row>
    <row r="15" spans="1:10" ht="17" customHeight="1">
      <c r="A15" s="5" t="s">
        <v>15</v>
      </c>
      <c r="B15">
        <f>Data!W15</f>
        <v>4.07</v>
      </c>
      <c r="C15" t="str">
        <f>IF(Data!X15="estimate","*","")</f>
        <v/>
      </c>
      <c r="D15">
        <f>IF(Data!AS15= "","",Data!AS15)</f>
        <v>4.26</v>
      </c>
      <c r="E15" t="str">
        <f>IF(Data!AT15="estimate","*","")</f>
        <v/>
      </c>
    </row>
    <row r="16" spans="1:10" ht="17" customHeight="1">
      <c r="A16" s="5" t="s">
        <v>16</v>
      </c>
      <c r="B16">
        <f>Data!Y15</f>
        <v>336</v>
      </c>
      <c r="C16" t="str">
        <f>IF(Data!Z15="estimate","*","")</f>
        <v/>
      </c>
      <c r="D16">
        <f>IF(Data!AU15= "","",Data!AU15)</f>
        <v>315</v>
      </c>
      <c r="E16" t="str">
        <f>IF(Data!AV15="estimate","*","")</f>
        <v/>
      </c>
    </row>
    <row r="17" spans="1:8" ht="17" customHeight="1">
      <c r="A17" s="5" t="s">
        <v>17</v>
      </c>
      <c r="B17">
        <f>Data!AA15</f>
        <v>3.39</v>
      </c>
      <c r="C17" t="str">
        <f>IF(Data!AB15="estimate","*","")</f>
        <v/>
      </c>
      <c r="D17">
        <f>IF(Data!AW15= "","",Data!AW15)</f>
        <v>3.46</v>
      </c>
      <c r="E17" t="str">
        <f>IF(Data!AX15="estimate","*","")</f>
        <v/>
      </c>
    </row>
    <row r="18" spans="1:8" ht="17" customHeight="1">
      <c r="A18" s="5" t="s">
        <v>18</v>
      </c>
      <c r="B18">
        <f>Data!AC15</f>
        <v>279</v>
      </c>
      <c r="C18" t="str">
        <f>IF(Data!AD15="estimate","*","")</f>
        <v/>
      </c>
      <c r="D18">
        <f>IF(Data!AY15= "","",Data!AY15)</f>
        <v>256</v>
      </c>
      <c r="E18" t="str">
        <f>IF(Data!AZ15="estimate","*","")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17" sqref="A1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Data!B33</f>
        <v>México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Data!E33</f>
        <v>102</v>
      </c>
      <c r="C3" t="str">
        <f>IF(Data!F33="estimate","*","")</f>
        <v/>
      </c>
    </row>
    <row r="4" spans="1:10" ht="5" customHeight="1"/>
    <row r="5" spans="1:10" s="2" customFormat="1" ht="17" customHeight="1">
      <c r="A5" s="5" t="s">
        <v>6</v>
      </c>
      <c r="B5" s="42">
        <f>Data!G33</f>
        <v>2457683</v>
      </c>
      <c r="C5" s="2" t="str">
        <f>IF(Data!H33="estimate","*","")</f>
        <v>*</v>
      </c>
      <c r="E5" s="6"/>
    </row>
    <row r="6" spans="1:10" ht="5" customHeight="1">
      <c r="B6" s="16"/>
    </row>
    <row r="7" spans="1:10" ht="15">
      <c r="B7" s="43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 s="16"/>
      <c r="C8" t="str">
        <f>IF(Data!K33="estimate","*","")</f>
        <v/>
      </c>
      <c r="D8" t="str">
        <f>IF(Data!AF33= "","",Data!AF33)</f>
        <v/>
      </c>
      <c r="E8" t="str">
        <f>IF(Data!AG33="estimate","*","")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 s="16">
        <f>Data!L33</f>
        <v>21288</v>
      </c>
      <c r="C9" t="str">
        <f>IF(Data!M33="estimate","*","")</f>
        <v/>
      </c>
      <c r="D9" t="str">
        <f>IF(Data!AH33= "","",Data!AH33)</f>
        <v/>
      </c>
      <c r="E9" t="str">
        <f>IF(Data!AI33="estimate","*","")</f>
        <v/>
      </c>
    </row>
    <row r="10" spans="1:10" ht="17" customHeight="1">
      <c r="A10" s="5" t="s">
        <v>10</v>
      </c>
      <c r="B10" s="16">
        <f>Data!N33</f>
        <v>8515</v>
      </c>
      <c r="C10" s="2" t="str">
        <f>IF(Data!O33="estimate","*","")</f>
        <v/>
      </c>
      <c r="D10" t="str">
        <f>IF(Data!AJ33= "","",Data!AJ33)</f>
        <v/>
      </c>
      <c r="E10" s="2" t="str">
        <f>IF(Data!AK33="estimate","*","")</f>
        <v/>
      </c>
    </row>
    <row r="11" spans="1:10" ht="17" customHeight="1">
      <c r="A11" s="5" t="s">
        <v>11</v>
      </c>
      <c r="B11" s="17">
        <f>Data!P33</f>
        <v>26611</v>
      </c>
      <c r="C11" s="2" t="str">
        <f>IF(Data!Q33="estimate","*","")</f>
        <v/>
      </c>
      <c r="D11" t="str">
        <f>IF(Data!AL33= "","",Data!AL33)</f>
        <v/>
      </c>
      <c r="E11" t="str">
        <f>IF(Data!AM33="estimate","*","")</f>
        <v/>
      </c>
    </row>
    <row r="12" spans="1:10" ht="17" customHeight="1">
      <c r="A12" s="7" t="s">
        <v>12</v>
      </c>
      <c r="B12" s="17">
        <f>Data!R33</f>
        <v>26611</v>
      </c>
      <c r="C12" s="2" t="str">
        <f>IF(Data!S33="estimate","*","")</f>
        <v/>
      </c>
      <c r="D12" s="3" t="str">
        <f>IF(Data!AN33= "","",Data!AN33)</f>
        <v/>
      </c>
      <c r="E12" s="3" t="str">
        <f>IF(Data!AM33="estimate","*","")</f>
        <v/>
      </c>
    </row>
    <row r="13" spans="1:10" ht="17" customHeight="1">
      <c r="A13" s="5" t="s">
        <v>13</v>
      </c>
      <c r="B13" s="10" t="str">
        <f>Data!T33</f>
        <v>Yes</v>
      </c>
      <c r="C13" s="11"/>
      <c r="D13" s="11" t="str">
        <f>IF(Data!AP33= "","",Data!AP33)</f>
        <v/>
      </c>
    </row>
    <row r="14" spans="1:10" ht="17" customHeight="1">
      <c r="A14" s="5" t="s">
        <v>14</v>
      </c>
      <c r="B14">
        <f>Data!U33</f>
        <v>10218</v>
      </c>
      <c r="C14" t="str">
        <f>IF(Data!V33="estimate","*","")</f>
        <v>*</v>
      </c>
      <c r="D14" t="str">
        <f>IF(Data!AQ33= "","",Data!AQ33)</f>
        <v/>
      </c>
      <c r="E14" t="str">
        <f>IF(Data!AR33="estimate","*","")</f>
        <v/>
      </c>
    </row>
    <row r="15" spans="1:10" ht="17" customHeight="1">
      <c r="A15" s="5" t="s">
        <v>15</v>
      </c>
      <c r="B15" s="20">
        <f>Data!W33</f>
        <v>3.45</v>
      </c>
      <c r="C15" t="str">
        <f>IF(Data!X33="estimate","*","")</f>
        <v>*</v>
      </c>
      <c r="D15" t="str">
        <f>IF(Data!AS33= "","",Data!AS33)</f>
        <v/>
      </c>
      <c r="E15" t="str">
        <f>IF(Data!AT33="estimate","*","")</f>
        <v/>
      </c>
    </row>
    <row r="16" spans="1:10" ht="17" customHeight="1">
      <c r="A16" s="5" t="s">
        <v>16</v>
      </c>
      <c r="B16">
        <f>Data!Y33</f>
        <v>353</v>
      </c>
      <c r="C16" t="str">
        <f>IF(Data!Z33="estimate","*","")</f>
        <v>*</v>
      </c>
      <c r="D16" t="str">
        <f>IF(Data!AU33= "","",Data!AU33)</f>
        <v/>
      </c>
      <c r="E16" t="str">
        <f>IF(Data!AV33="estimate","*","")</f>
        <v/>
      </c>
    </row>
    <row r="17" spans="1:8" ht="17" customHeight="1">
      <c r="A17" s="5" t="s">
        <v>17</v>
      </c>
      <c r="B17" s="20">
        <f>Data!AA33</f>
        <v>3.21</v>
      </c>
      <c r="C17" t="str">
        <f>IF(Data!AB33="estimate","*","")</f>
        <v>*</v>
      </c>
      <c r="D17" t="str">
        <f>IF(Data!AW33= "","",Data!AW33)</f>
        <v/>
      </c>
      <c r="E17" t="str">
        <f>IF(Data!AX33="estimate","*","")</f>
        <v/>
      </c>
    </row>
    <row r="18" spans="1:8" ht="17" customHeight="1">
      <c r="A18" s="5" t="s">
        <v>18</v>
      </c>
      <c r="B18">
        <f>Data!AC33</f>
        <v>328</v>
      </c>
      <c r="C18" t="str">
        <f>IF(Data!AD33="estimate","*","")</f>
        <v>*</v>
      </c>
      <c r="D18" t="str">
        <f>IF(Data!AY33= "","",Data!AY33)</f>
        <v/>
      </c>
      <c r="E18" t="str">
        <f>IF(Data!AZ33="estimate","*","")</f>
        <v/>
      </c>
    </row>
    <row r="19" spans="1:8" ht="5" customHeight="1"/>
    <row r="20" spans="1:8" ht="35" customHeight="1">
      <c r="A20" s="5" t="s">
        <v>31</v>
      </c>
      <c r="B20" s="46" t="str">
        <f>Data!BA33</f>
        <v>National dairy cattle figures include dual purpose cattle</v>
      </c>
      <c r="C20" s="46"/>
      <c r="D20" s="46"/>
      <c r="E20" s="46"/>
      <c r="F20" s="46"/>
      <c r="G20" s="46"/>
      <c r="H20" s="46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="150" zoomScaleNormal="150" zoomScalePageLayoutView="150" workbookViewId="0">
      <selection activeCell="B11" sqref="B11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Data!B27</f>
        <v>Netherlands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Data!E27</f>
        <v>19000</v>
      </c>
      <c r="C3" t="str">
        <f>IF(Data!F27="estimate","*","")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Data!G27</f>
        <v>1693390</v>
      </c>
      <c r="C5" s="2" t="str">
        <f>IF(Data!H27="estimate","*","")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C8" t="str">
        <f>IF(Data!K27="estimate","*","")</f>
        <v>*</v>
      </c>
      <c r="D8">
        <f>IF(Data!AF27= "","",Data!AF27)</f>
        <v>394559</v>
      </c>
      <c r="E8" t="str">
        <f>IF(Data!AG27="estimate","*","")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Data!L27</f>
        <v>1310683</v>
      </c>
      <c r="C9" t="str">
        <f>IF(Data!M27="estimate","*","")</f>
        <v>*</v>
      </c>
      <c r="D9">
        <f>IF(Data!AH27= "","",Data!AH27)</f>
        <v>374240</v>
      </c>
      <c r="E9" t="str">
        <f>IF(Data!AI27="estimate","*","")</f>
        <v>*</v>
      </c>
    </row>
    <row r="10" spans="1:10" ht="17" customHeight="1">
      <c r="A10" s="5" t="s">
        <v>10</v>
      </c>
      <c r="B10" s="16">
        <f>Data!N27</f>
        <v>431597</v>
      </c>
      <c r="C10" s="2" t="str">
        <f>IF(Data!O27="estimate","*","")</f>
        <v/>
      </c>
      <c r="D10">
        <f>IF(Data!AJ27= "","",Data!AJ27)</f>
        <v>91240</v>
      </c>
      <c r="E10" s="2" t="str">
        <f>IF(Data!AK27="estimate","*","")</f>
        <v/>
      </c>
    </row>
    <row r="11" spans="1:10" ht="17" customHeight="1">
      <c r="A11" s="5" t="s">
        <v>11</v>
      </c>
      <c r="B11" s="17">
        <f>Data!P27</f>
        <v>760367</v>
      </c>
      <c r="C11" s="2" t="str">
        <f>IF(Data!Q27="estimate","*","")</f>
        <v/>
      </c>
      <c r="D11">
        <f>IF(Data!AL27= "","",Data!AL27)</f>
        <v>220407</v>
      </c>
      <c r="E11" t="str">
        <f>IF(Data!AM27="estimate","*","")</f>
        <v/>
      </c>
    </row>
    <row r="12" spans="1:10" ht="17" customHeight="1">
      <c r="A12" s="7" t="s">
        <v>12</v>
      </c>
      <c r="B12" s="4">
        <f>Data!R27</f>
        <v>623031</v>
      </c>
      <c r="C12" s="2" t="str">
        <f>IF(Data!S27="estimate","*","")</f>
        <v/>
      </c>
      <c r="D12" s="3">
        <f>IF(Data!AN27= "","",Data!AN27)</f>
        <v>133162</v>
      </c>
      <c r="E12" s="3" t="str">
        <f>IF(Data!AM27="estimate","*","")</f>
        <v/>
      </c>
    </row>
    <row r="13" spans="1:10" ht="17" customHeight="1">
      <c r="A13" s="5" t="s">
        <v>13</v>
      </c>
      <c r="B13" s="10" t="str">
        <f>Data!T27</f>
        <v>No</v>
      </c>
      <c r="C13" s="11"/>
      <c r="D13" s="11" t="str">
        <f>IF(Data!AP27= "","",Data!AP27)</f>
        <v>No</v>
      </c>
    </row>
    <row r="14" spans="1:10" ht="17" customHeight="1">
      <c r="A14" s="5" t="s">
        <v>14</v>
      </c>
      <c r="B14">
        <f>Data!U27</f>
        <v>9958</v>
      </c>
      <c r="C14" t="str">
        <f>IF(Data!V27="estimate","*","")</f>
        <v/>
      </c>
      <c r="D14">
        <f>IF(Data!AQ27= "","",Data!AQ27)</f>
        <v>9233</v>
      </c>
      <c r="E14" t="str">
        <f>IF(Data!AR27="estimate","*","")</f>
        <v/>
      </c>
    </row>
    <row r="15" spans="1:10" ht="17" customHeight="1">
      <c r="A15" s="5" t="s">
        <v>15</v>
      </c>
      <c r="B15" s="20">
        <f>Data!W27</f>
        <v>4.32</v>
      </c>
      <c r="C15" t="str">
        <f>IF(Data!X27="estimate","*","")</f>
        <v/>
      </c>
      <c r="D15">
        <f>IF(Data!AS27= "","",Data!AS27)</f>
        <v>4.53</v>
      </c>
      <c r="E15" t="str">
        <f>IF(Data!AT27="estimate","*","")</f>
        <v/>
      </c>
    </row>
    <row r="16" spans="1:10" ht="17" customHeight="1">
      <c r="A16" s="5" t="s">
        <v>16</v>
      </c>
      <c r="B16">
        <f>Data!Y27</f>
        <v>430</v>
      </c>
      <c r="C16" t="str">
        <f>IF(Data!Z27="estimate","*","")</f>
        <v/>
      </c>
      <c r="D16">
        <f>IF(Data!AU27= "","",Data!AU27)</f>
        <v>418</v>
      </c>
      <c r="E16" t="str">
        <f>IF(Data!AV27="estimate","*","")</f>
        <v/>
      </c>
    </row>
    <row r="17" spans="1:8" ht="17" customHeight="1">
      <c r="A17" s="5" t="s">
        <v>17</v>
      </c>
      <c r="B17" s="20">
        <f>Data!AA27</f>
        <v>3.52</v>
      </c>
      <c r="C17" t="str">
        <f>IF(Data!AB27="estimate","*","")</f>
        <v/>
      </c>
      <c r="D17">
        <f>IF(Data!AW27= "","",Data!AW27)</f>
        <v>3.63</v>
      </c>
      <c r="E17" t="str">
        <f>IF(Data!AX27="estimate","*","")</f>
        <v/>
      </c>
    </row>
    <row r="18" spans="1:8" ht="17" customHeight="1">
      <c r="A18" s="5" t="s">
        <v>18</v>
      </c>
      <c r="B18">
        <f>Data!AC27</f>
        <v>351</v>
      </c>
      <c r="C18" t="str">
        <f>IF(Data!AD27="estimate","*","")</f>
        <v/>
      </c>
      <c r="D18">
        <f>IF(Data!AY27= "","",Data!AY27)</f>
        <v>335</v>
      </c>
      <c r="E18" t="str">
        <f>IF(Data!AZ27="estimate","*","")</f>
        <v/>
      </c>
    </row>
    <row r="19" spans="1:8" ht="5" customHeight="1"/>
    <row r="20" spans="1:8" ht="35" customHeight="1">
      <c r="A20" s="5" t="s">
        <v>31</v>
      </c>
      <c r="B20" s="46" t="str">
        <f>Data!BA27</f>
        <v>Lifetime production all cows milk kg 29,845, fat% 4.36, fat kg 1,300, protein % 3.53, protein kg 1.054; 354,451 culled cows</v>
      </c>
      <c r="C20" s="46"/>
      <c r="D20" s="46"/>
      <c r="E20" s="46"/>
      <c r="F20" s="46"/>
      <c r="G20" s="46"/>
      <c r="H20" s="46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Data!B19</f>
        <v>New Zealand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Data!E19</f>
        <v>868</v>
      </c>
      <c r="C3" t="str">
        <f>IF(Data!F19="estimate","*","")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Data!G19</f>
        <v>4861324</v>
      </c>
      <c r="C5" s="2" t="str">
        <f>IF(Data!H19="estimate","*","")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C8" t="str">
        <f>IF(Data!K19="estimate","*","")</f>
        <v/>
      </c>
      <c r="D8" t="str">
        <f>IF(Data!AF19= "","",Data!AF19)</f>
        <v/>
      </c>
      <c r="E8" t="str">
        <f>IF(Data!AG19="estimate","*","")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Data!L19</f>
        <v>62500</v>
      </c>
      <c r="C9" t="str">
        <f>IF(Data!M19="estimate","*","")</f>
        <v>*</v>
      </c>
      <c r="D9" t="str">
        <f>IF(Data!AH19= "","",Data!AH19)</f>
        <v/>
      </c>
      <c r="E9" t="str">
        <f>IF(Data!AI19="estimate","*","")</f>
        <v/>
      </c>
    </row>
    <row r="10" spans="1:10" ht="17" customHeight="1">
      <c r="A10" s="5" t="s">
        <v>10</v>
      </c>
      <c r="B10" s="16">
        <f>Data!N19</f>
        <v>15579</v>
      </c>
      <c r="C10" s="2" t="str">
        <f>IF(Data!O19="estimate","*","")</f>
        <v/>
      </c>
      <c r="D10" t="str">
        <f>IF(Data!AJ19= "","",Data!AJ19)</f>
        <v/>
      </c>
      <c r="E10" s="2" t="str">
        <f>IF(Data!AK19="estimate","*","")</f>
        <v/>
      </c>
    </row>
    <row r="11" spans="1:10" ht="17" customHeight="1">
      <c r="A11" s="5" t="s">
        <v>11</v>
      </c>
      <c r="B11" s="17">
        <f>Data!P19</f>
        <v>768015</v>
      </c>
      <c r="C11" s="2" t="str">
        <f>IF(Data!Q19="estimate","*","")</f>
        <v/>
      </c>
      <c r="D11" t="str">
        <f>IF(Data!AL19= "","",Data!AL19)</f>
        <v/>
      </c>
      <c r="E11" t="str">
        <f>IF(Data!AM19="estimate","*","")</f>
        <v/>
      </c>
    </row>
    <row r="12" spans="1:10" ht="17" customHeight="1">
      <c r="A12" s="7" t="s">
        <v>12</v>
      </c>
      <c r="B12" s="4">
        <f>Data!R19</f>
        <v>768015</v>
      </c>
      <c r="C12" s="2" t="str">
        <f>IF(Data!S19="estimate","*","")</f>
        <v/>
      </c>
      <c r="D12" s="3" t="str">
        <f>IF(Data!AN19= "","",Data!AN19)</f>
        <v/>
      </c>
      <c r="E12" s="3" t="str">
        <f>IF(Data!AM19="estimate","*","")</f>
        <v/>
      </c>
    </row>
    <row r="13" spans="1:10" ht="17" customHeight="1">
      <c r="A13" s="5" t="s">
        <v>13</v>
      </c>
      <c r="B13" s="10" t="str">
        <f>Data!T19</f>
        <v>Yes</v>
      </c>
      <c r="C13" s="11"/>
      <c r="D13" s="11" t="str">
        <f>IF(Data!AP19= "","",Data!AP19)</f>
        <v/>
      </c>
    </row>
    <row r="14" spans="1:10" ht="17" customHeight="1">
      <c r="A14" s="5" t="s">
        <v>14</v>
      </c>
      <c r="B14">
        <f>Data!U19</f>
        <v>4407</v>
      </c>
      <c r="C14" t="str">
        <f>IF(Data!V19="estimate","*","")</f>
        <v/>
      </c>
      <c r="D14" t="str">
        <f>IF(Data!AQ19= "","",Data!AQ19)</f>
        <v/>
      </c>
      <c r="E14" t="str">
        <f>IF(Data!AR19="estimate","*","")</f>
        <v/>
      </c>
    </row>
    <row r="15" spans="1:10" ht="17" customHeight="1">
      <c r="A15" s="5" t="s">
        <v>15</v>
      </c>
      <c r="B15" s="20">
        <f>Data!W19</f>
        <v>4.4800000000000004</v>
      </c>
      <c r="C15" t="str">
        <f>IF(Data!X19="estimate","*","")</f>
        <v/>
      </c>
      <c r="D15" t="str">
        <f>IF(Data!AS19= "","",Data!AS19)</f>
        <v/>
      </c>
      <c r="E15" t="str">
        <f>IF(Data!AT19="estimate","*","")</f>
        <v/>
      </c>
    </row>
    <row r="16" spans="1:10" ht="17" customHeight="1">
      <c r="A16" s="5" t="s">
        <v>16</v>
      </c>
      <c r="B16">
        <f>Data!Y19</f>
        <v>195.2</v>
      </c>
      <c r="C16" t="str">
        <f>IF(Data!Z19="estimate","*","")</f>
        <v/>
      </c>
      <c r="D16" t="str">
        <f>IF(Data!AU19= "","",Data!AU19)</f>
        <v/>
      </c>
      <c r="E16" t="str">
        <f>IF(Data!AV19="estimate","*","")</f>
        <v/>
      </c>
    </row>
    <row r="17" spans="1:8" ht="17" customHeight="1">
      <c r="A17" s="5" t="s">
        <v>17</v>
      </c>
      <c r="B17" s="20">
        <f>Data!AA19</f>
        <v>3.76</v>
      </c>
      <c r="C17" t="str">
        <f>IF(Data!AB19="estimate","*","")</f>
        <v/>
      </c>
      <c r="D17" t="str">
        <f>IF(Data!AW19= "","",Data!AW19)</f>
        <v/>
      </c>
      <c r="E17" t="str">
        <f>IF(Data!AX19="estimate","*","")</f>
        <v/>
      </c>
    </row>
    <row r="18" spans="1:8" ht="17" customHeight="1">
      <c r="A18" s="5" t="s">
        <v>18</v>
      </c>
      <c r="B18">
        <f>Data!AC19</f>
        <v>164.9</v>
      </c>
      <c r="C18" t="str">
        <f>IF(Data!AD19="estimate","*","")</f>
        <v/>
      </c>
      <c r="D18" t="str">
        <f>IF(Data!AY19= "","",Data!AY19)</f>
        <v/>
      </c>
      <c r="E18" t="str">
        <f>IF(Data!AZ19="estimate","*","")</f>
        <v/>
      </c>
    </row>
    <row r="19" spans="1:8" ht="5" customHeight="1"/>
    <row r="20" spans="1:8" ht="35" customHeight="1">
      <c r="A20" s="5" t="s">
        <v>31</v>
      </c>
      <c r="B20" s="46">
        <f>Data!BA19</f>
        <v>0</v>
      </c>
      <c r="C20" s="46"/>
      <c r="D20" s="46"/>
      <c r="E20" s="46"/>
      <c r="F20" s="46"/>
      <c r="G20" s="46"/>
      <c r="H20" s="46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21" sqref="B21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Data!B12</f>
        <v>Poland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Data!E12</f>
        <v>20784</v>
      </c>
      <c r="C3" t="str">
        <f>IF(Data!F12="estimate","*","")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Data!G12</f>
        <v>2154000</v>
      </c>
      <c r="C5" s="2" t="str">
        <f>IF(Data!H12="estimate","*","")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Data!J12</f>
        <v>1872000</v>
      </c>
      <c r="C8" t="str">
        <f>IF(Data!K12="estimate","*","")</f>
        <v>*</v>
      </c>
      <c r="D8">
        <f>IF(Data!AF12= "","",Data!AF12)</f>
        <v>76500</v>
      </c>
      <c r="E8" t="str">
        <f>IF(Data!AG12="estimate","*","")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Data!L12</f>
        <v>672854</v>
      </c>
      <c r="C9" t="str">
        <f>IF(Data!M12="estimate","*","")</f>
        <v/>
      </c>
      <c r="D9">
        <f>IF(Data!AH12= "","",Data!AH12)</f>
        <v>28781</v>
      </c>
      <c r="E9" t="str">
        <f>IF(Data!AI12="estimate","*","")</f>
        <v/>
      </c>
    </row>
    <row r="10" spans="1:10" ht="17" customHeight="1">
      <c r="A10" s="5" t="s">
        <v>10</v>
      </c>
      <c r="B10" s="16">
        <f>Data!N12</f>
        <v>298876</v>
      </c>
      <c r="C10" s="2" t="str">
        <f>IF(Data!O12="estimate","*","")</f>
        <v/>
      </c>
      <c r="D10">
        <f>IF(Data!AJ12= "","",Data!AJ12)</f>
        <v>13216</v>
      </c>
      <c r="E10" s="2" t="str">
        <f>IF(Data!AK12="estimate","*","")</f>
        <v/>
      </c>
    </row>
    <row r="11" spans="1:10" ht="17" customHeight="1">
      <c r="A11" s="5" t="s">
        <v>11</v>
      </c>
      <c r="B11" s="17">
        <f>Data!P12</f>
        <v>672549</v>
      </c>
      <c r="C11" s="2" t="str">
        <f>IF(Data!Q12="estimate","*","")</f>
        <v/>
      </c>
      <c r="D11">
        <f>IF(Data!AL12= "","",Data!AL12)</f>
        <v>28834</v>
      </c>
      <c r="E11" t="str">
        <f>IF(Data!AM12="estimate","*","")</f>
        <v/>
      </c>
    </row>
    <row r="12" spans="1:10" ht="17" customHeight="1">
      <c r="A12" s="7" t="s">
        <v>12</v>
      </c>
      <c r="B12" s="4">
        <f>Data!R12</f>
        <v>672549</v>
      </c>
      <c r="C12" s="2" t="str">
        <f>IF(Data!S12="estimate","*","")</f>
        <v/>
      </c>
      <c r="D12" s="3">
        <f>IF(Data!AN12= "","",Data!AN12)</f>
        <v>28834</v>
      </c>
      <c r="E12" s="3" t="str">
        <f>IF(Data!AM12="estimate","*","")</f>
        <v/>
      </c>
    </row>
    <row r="13" spans="1:10" ht="17" customHeight="1">
      <c r="A13" s="5" t="s">
        <v>13</v>
      </c>
      <c r="B13" s="10" t="str">
        <f>Data!T12</f>
        <v>Yes</v>
      </c>
      <c r="C13" s="11"/>
      <c r="D13" s="11" t="str">
        <f>IF(Data!AP12= "","",Data!AP12)</f>
        <v>Yes</v>
      </c>
    </row>
    <row r="14" spans="1:10" ht="17" customHeight="1">
      <c r="A14" s="5" t="s">
        <v>14</v>
      </c>
      <c r="B14">
        <f>Data!U12</f>
        <v>8360</v>
      </c>
      <c r="C14" t="str">
        <f>IF(Data!V12="estimate","*","")</f>
        <v/>
      </c>
      <c r="D14">
        <f>IF(Data!AQ12= "","",Data!AQ12)</f>
        <v>7601</v>
      </c>
      <c r="E14" t="str">
        <f>IF(Data!AR12="estimate","*","")</f>
        <v/>
      </c>
    </row>
    <row r="15" spans="1:10" ht="17" customHeight="1">
      <c r="A15" s="5" t="s">
        <v>15</v>
      </c>
      <c r="B15">
        <f>Data!W12</f>
        <v>4.05</v>
      </c>
      <c r="C15" t="str">
        <f>IF(Data!X12="estimate","*","")</f>
        <v/>
      </c>
      <c r="D15">
        <f>IF(Data!AS12= "","",Data!AS12)</f>
        <v>4.17</v>
      </c>
      <c r="E15" t="str">
        <f>IF(Data!AT12="estimate","*","")</f>
        <v/>
      </c>
    </row>
    <row r="16" spans="1:10" ht="17" customHeight="1">
      <c r="A16" s="5" t="s">
        <v>16</v>
      </c>
      <c r="B16">
        <f>Data!Y12</f>
        <v>339</v>
      </c>
      <c r="C16" t="str">
        <f>IF(Data!Z12="estimate","*","")</f>
        <v/>
      </c>
      <c r="D16">
        <f>IF(Data!AU12= "","",Data!AU12)</f>
        <v>317</v>
      </c>
      <c r="E16" t="str">
        <f>IF(Data!AV12="estimate","*","")</f>
        <v/>
      </c>
    </row>
    <row r="17" spans="1:8" ht="17" customHeight="1">
      <c r="A17" s="5" t="s">
        <v>17</v>
      </c>
      <c r="B17">
        <f>Data!AA12</f>
        <v>3.37</v>
      </c>
      <c r="C17" t="str">
        <f>IF(Data!AB12="estimate","*","")</f>
        <v/>
      </c>
      <c r="D17">
        <f>IF(Data!AW12= "","",Data!AW12)</f>
        <v>3.42</v>
      </c>
      <c r="E17" t="str">
        <f>IF(Data!AX12="estimate","*","")</f>
        <v/>
      </c>
    </row>
    <row r="18" spans="1:8" ht="17" customHeight="1">
      <c r="A18" s="5" t="s">
        <v>18</v>
      </c>
      <c r="B18">
        <f>Data!AC12</f>
        <v>282</v>
      </c>
      <c r="C18" t="str">
        <f>IF(Data!AD12="estimate","*","")</f>
        <v/>
      </c>
      <c r="D18">
        <f>IF(Data!AY12= "","",Data!AY12)</f>
        <v>260</v>
      </c>
      <c r="E18" t="str">
        <f>IF(Data!AZ12="estimate","*","")</f>
        <v/>
      </c>
    </row>
    <row r="19" spans="1:8" ht="5" customHeight="1"/>
    <row r="20" spans="1:8" ht="35" customHeight="1">
      <c r="A20" s="5" t="s">
        <v>31</v>
      </c>
      <c r="B20" s="44" t="str">
        <f>Data!BA12</f>
        <v>in 2017 we registered in Herd Book 249958 Holstein heifers and 9971 Red Holstein heifers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5" sqref="B5:B1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Data!B26</f>
        <v>Portugal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Data!E26</f>
        <v>1041</v>
      </c>
      <c r="C3" t="str">
        <f>IF(Data!F26="estimate","*","")</f>
        <v/>
      </c>
    </row>
    <row r="4" spans="1:10" ht="5" customHeight="1"/>
    <row r="5" spans="1:10" s="2" customFormat="1" ht="17" customHeight="1">
      <c r="A5" s="5" t="s">
        <v>6</v>
      </c>
      <c r="B5" s="42">
        <f>Data!G26</f>
        <v>62326</v>
      </c>
      <c r="C5" s="2" t="str">
        <f>IF(Data!H26="estimate","*","")</f>
        <v/>
      </c>
      <c r="E5" s="6"/>
    </row>
    <row r="6" spans="1:10" ht="5" customHeight="1">
      <c r="B6" s="16"/>
    </row>
    <row r="7" spans="1:10" ht="15">
      <c r="B7" s="43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 s="16">
        <f>Data!J26</f>
        <v>140000</v>
      </c>
      <c r="C8" t="str">
        <f>IF(Data!K26="estimate","*","")</f>
        <v/>
      </c>
      <c r="D8" t="str">
        <f>IF(Data!AF26= "","",Data!AF26)</f>
        <v/>
      </c>
      <c r="E8" t="str">
        <f>IF(Data!AG26="estimate","*","")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 s="16">
        <f>Data!L26</f>
        <v>62326</v>
      </c>
      <c r="C9" t="str">
        <f>IF(Data!M26="estimate","*","")</f>
        <v/>
      </c>
      <c r="D9" t="str">
        <f>IF(Data!AH26= "","",Data!AH26)</f>
        <v/>
      </c>
      <c r="E9" t="str">
        <f>IF(Data!AI26="estimate","*","")</f>
        <v/>
      </c>
    </row>
    <row r="10" spans="1:10" ht="17" customHeight="1">
      <c r="A10" s="5" t="s">
        <v>10</v>
      </c>
      <c r="B10" s="16">
        <f>Data!N26</f>
        <v>18830</v>
      </c>
      <c r="C10" s="2" t="str">
        <f>IF(Data!O26="estimate","*","")</f>
        <v/>
      </c>
      <c r="D10" t="str">
        <f>IF(Data!AJ26= "","",Data!AJ26)</f>
        <v/>
      </c>
      <c r="E10" s="2" t="str">
        <f>IF(Data!AK26="estimate","*","")</f>
        <v/>
      </c>
    </row>
    <row r="11" spans="1:10" ht="17" customHeight="1">
      <c r="A11" s="5" t="s">
        <v>11</v>
      </c>
      <c r="B11" s="17">
        <f>Data!P26</f>
        <v>82000</v>
      </c>
      <c r="C11" s="2" t="str">
        <f>IF(Data!Q26="estimate","*","")</f>
        <v>*</v>
      </c>
      <c r="D11" t="str">
        <f>IF(Data!AL26= "","",Data!AL26)</f>
        <v/>
      </c>
      <c r="E11" t="str">
        <f>IF(Data!AM26="estimate","*","")</f>
        <v/>
      </c>
    </row>
    <row r="12" spans="1:10" ht="17" customHeight="1">
      <c r="A12" s="7" t="s">
        <v>12</v>
      </c>
      <c r="B12" s="17">
        <f>Data!R26</f>
        <v>62326</v>
      </c>
      <c r="C12" s="2" t="str">
        <f>IF(Data!S26="estimate","*","")</f>
        <v/>
      </c>
      <c r="D12" s="3" t="str">
        <f>IF(Data!AN26= "","",Data!AN26)</f>
        <v/>
      </c>
      <c r="E12" s="3" t="str">
        <f>IF(Data!AM26="estimate","*","")</f>
        <v/>
      </c>
    </row>
    <row r="13" spans="1:10" ht="17" customHeight="1">
      <c r="A13" s="5" t="s">
        <v>13</v>
      </c>
      <c r="B13" s="10" t="str">
        <f>Data!T26</f>
        <v>Yes</v>
      </c>
      <c r="C13" s="11"/>
      <c r="D13" s="11" t="str">
        <f>IF(Data!AP26= "","",Data!AP26)</f>
        <v/>
      </c>
    </row>
    <row r="14" spans="1:10" ht="17" customHeight="1">
      <c r="A14" s="5" t="s">
        <v>14</v>
      </c>
      <c r="B14">
        <f>Data!U26</f>
        <v>9780</v>
      </c>
      <c r="C14" t="str">
        <f>IF(Data!V26="estimate","*","")</f>
        <v/>
      </c>
      <c r="D14" t="str">
        <f>IF(Data!AQ26= "","",Data!AQ26)</f>
        <v/>
      </c>
      <c r="E14" t="str">
        <f>IF(Data!AR26="estimate","*","")</f>
        <v/>
      </c>
    </row>
    <row r="15" spans="1:10" ht="17" customHeight="1">
      <c r="A15" s="5" t="s">
        <v>15</v>
      </c>
      <c r="B15">
        <f>Data!W26</f>
        <v>3.7</v>
      </c>
      <c r="C15" t="str">
        <f>IF(Data!X26="estimate","*","")</f>
        <v/>
      </c>
      <c r="D15" t="str">
        <f>IF(Data!AS26= "","",Data!AS26)</f>
        <v/>
      </c>
      <c r="E15" t="str">
        <f>IF(Data!AT26="estimate","*","")</f>
        <v/>
      </c>
    </row>
    <row r="16" spans="1:10" ht="17" customHeight="1">
      <c r="A16" s="5" t="s">
        <v>16</v>
      </c>
      <c r="B16">
        <f>Data!Y26</f>
        <v>360.86</v>
      </c>
      <c r="C16" t="str">
        <f>IF(Data!Z26="estimate","*","")</f>
        <v/>
      </c>
      <c r="D16" t="str">
        <f>IF(Data!AU26= "","",Data!AU26)</f>
        <v/>
      </c>
      <c r="E16" t="str">
        <f>IF(Data!AV26="estimate","*","")</f>
        <v/>
      </c>
    </row>
    <row r="17" spans="1:8" ht="17" customHeight="1">
      <c r="A17" s="5" t="s">
        <v>17</v>
      </c>
      <c r="B17">
        <f>Data!AA26</f>
        <v>3.26</v>
      </c>
      <c r="C17" t="str">
        <f>IF(Data!AB26="estimate","*","")</f>
        <v/>
      </c>
      <c r="D17" t="str">
        <f>IF(Data!AW26= "","",Data!AW26)</f>
        <v/>
      </c>
      <c r="E17" t="str">
        <f>IF(Data!AX26="estimate","*","")</f>
        <v/>
      </c>
    </row>
    <row r="18" spans="1:8" ht="17" customHeight="1">
      <c r="A18" s="5" t="s">
        <v>18</v>
      </c>
      <c r="B18">
        <f>Data!AC26</f>
        <v>317</v>
      </c>
      <c r="C18" t="str">
        <f>IF(Data!AD26="estimate","*","")</f>
        <v/>
      </c>
      <c r="D18" t="str">
        <f>IF(Data!AY26= "","",Data!AY26)</f>
        <v/>
      </c>
      <c r="E18" t="str">
        <f>IF(Data!AZ26="estimate","*","")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G10" sqref="G1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Data!B6</f>
        <v>Slovakia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Data!E6</f>
        <v>178</v>
      </c>
      <c r="C3" t="str">
        <f>IF(Data!F6="estimate","*","")</f>
        <v/>
      </c>
    </row>
    <row r="4" spans="1:10" ht="5" customHeight="1"/>
    <row r="5" spans="1:10" s="2" customFormat="1" ht="17" customHeight="1">
      <c r="A5" s="5" t="s">
        <v>6</v>
      </c>
      <c r="B5" s="42">
        <f>Data!G6</f>
        <v>130370</v>
      </c>
      <c r="C5" s="2" t="str">
        <f>IF(Data!H6="estimate","*","")</f>
        <v>*</v>
      </c>
      <c r="E5" s="6"/>
    </row>
    <row r="6" spans="1:10" ht="5" customHeight="1">
      <c r="B6" s="16"/>
    </row>
    <row r="7" spans="1:10" ht="15">
      <c r="B7" s="43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 s="16">
        <f>Data!J6</f>
        <v>74107</v>
      </c>
      <c r="C8" t="str">
        <f>IF(Data!K6="estimate","*","")</f>
        <v>*</v>
      </c>
      <c r="D8" t="str">
        <f>IF(Data!AF6= "","",Data!AF6)</f>
        <v/>
      </c>
      <c r="E8" t="str">
        <f>IF(Data!AG6="estimate","*","")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 s="16">
        <f>Data!L6</f>
        <v>17431</v>
      </c>
      <c r="C9" t="str">
        <f>IF(Data!M6="estimate","*","")</f>
        <v/>
      </c>
      <c r="D9" t="str">
        <f>IF(Data!AH6= "","",Data!AH6)</f>
        <v/>
      </c>
      <c r="E9" t="str">
        <f>IF(Data!AI6="estimate","*","")</f>
        <v/>
      </c>
    </row>
    <row r="10" spans="1:10" ht="17" customHeight="1">
      <c r="A10" s="5" t="s">
        <v>10</v>
      </c>
      <c r="B10" s="16">
        <f>Data!N6</f>
        <v>29684</v>
      </c>
      <c r="C10" s="2" t="str">
        <f>IF(Data!O6="estimate","*","")</f>
        <v/>
      </c>
      <c r="D10" t="str">
        <f>IF(Data!AJ6= "","",Data!AJ6)</f>
        <v/>
      </c>
      <c r="E10" s="2" t="str">
        <f>IF(Data!AK6="estimate","*","")</f>
        <v/>
      </c>
    </row>
    <row r="11" spans="1:10" ht="17" customHeight="1">
      <c r="A11" s="5" t="s">
        <v>11</v>
      </c>
      <c r="B11" s="17">
        <f>Data!P6</f>
        <v>67370</v>
      </c>
      <c r="C11" s="2" t="str">
        <f>IF(Data!Q6="estimate","*","")</f>
        <v/>
      </c>
      <c r="D11" t="str">
        <f>IF(Data!AL6= "","",Data!AL6)</f>
        <v/>
      </c>
      <c r="E11" t="str">
        <f>IF(Data!AM6="estimate","*","")</f>
        <v/>
      </c>
    </row>
    <row r="12" spans="1:10" ht="17" customHeight="1">
      <c r="A12" s="7" t="s">
        <v>12</v>
      </c>
      <c r="B12" s="17">
        <f>Data!R6</f>
        <v>67370</v>
      </c>
      <c r="C12" s="2" t="str">
        <f>IF(Data!S6="estimate","*","")</f>
        <v/>
      </c>
      <c r="D12" s="3" t="str">
        <f>IF(Data!AN6= "","",Data!AN6)</f>
        <v/>
      </c>
      <c r="E12" s="3" t="str">
        <f>IF(Data!AM6="estimate","*","")</f>
        <v/>
      </c>
    </row>
    <row r="13" spans="1:10" ht="17" customHeight="1">
      <c r="A13" s="5" t="s">
        <v>13</v>
      </c>
      <c r="B13" s="10" t="str">
        <f>Data!T6</f>
        <v>Yes</v>
      </c>
      <c r="C13" s="11"/>
      <c r="D13" s="11" t="str">
        <f>IF(Data!AP6= "","",Data!AP6)</f>
        <v/>
      </c>
    </row>
    <row r="14" spans="1:10" ht="17" customHeight="1">
      <c r="A14" s="5" t="s">
        <v>14</v>
      </c>
      <c r="B14">
        <f>Data!U6</f>
        <v>9071</v>
      </c>
      <c r="C14" t="str">
        <f>IF(Data!V6="estimate","*","")</f>
        <v/>
      </c>
      <c r="D14" t="str">
        <f>IF(Data!AQ6= "","",Data!AQ6)</f>
        <v/>
      </c>
      <c r="E14" t="str">
        <f>IF(Data!AR6="estimate","*","")</f>
        <v/>
      </c>
    </row>
    <row r="15" spans="1:10" ht="17" customHeight="1">
      <c r="A15" s="5" t="s">
        <v>15</v>
      </c>
      <c r="B15">
        <f>Data!W6</f>
        <v>3.77</v>
      </c>
      <c r="C15" t="str">
        <f>IF(Data!X6="estimate","*","")</f>
        <v/>
      </c>
      <c r="D15" t="str">
        <f>IF(Data!AS6= "","",Data!AS6)</f>
        <v/>
      </c>
      <c r="E15" t="str">
        <f>IF(Data!AT6="estimate","*","")</f>
        <v/>
      </c>
    </row>
    <row r="16" spans="1:10" ht="17" customHeight="1">
      <c r="A16" s="5" t="s">
        <v>16</v>
      </c>
      <c r="B16">
        <f>Data!Y6</f>
        <v>342</v>
      </c>
      <c r="C16" t="str">
        <f>IF(Data!Z6="estimate","*","")</f>
        <v/>
      </c>
      <c r="D16" t="str">
        <f>IF(Data!AU6= "","",Data!AU6)</f>
        <v/>
      </c>
      <c r="E16" t="str">
        <f>IF(Data!AV6="estimate","*","")</f>
        <v/>
      </c>
    </row>
    <row r="17" spans="1:8" ht="17" customHeight="1">
      <c r="A17" s="5" t="s">
        <v>17</v>
      </c>
      <c r="B17">
        <f>Data!AA6</f>
        <v>3.26</v>
      </c>
      <c r="C17" t="str">
        <f>IF(Data!AB6="estimate","*","")</f>
        <v/>
      </c>
      <c r="D17" t="str">
        <f>IF(Data!AW6= "","",Data!AW6)</f>
        <v/>
      </c>
      <c r="E17" t="str">
        <f>IF(Data!AX6="estimate","*","")</f>
        <v/>
      </c>
    </row>
    <row r="18" spans="1:8" ht="17" customHeight="1">
      <c r="A18" s="5" t="s">
        <v>18</v>
      </c>
      <c r="B18">
        <f>Data!AC6</f>
        <v>296</v>
      </c>
      <c r="C18" t="str">
        <f>IF(Data!AD6="estimate","*","")</f>
        <v/>
      </c>
      <c r="D18" t="str">
        <f>IF(Data!AY6= "","",Data!AY6)</f>
        <v/>
      </c>
      <c r="E18" t="str">
        <f>IF(Data!AZ6="estimate","*","")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20" sqref="A2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Data!B36</f>
        <v>SLOVENIA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Data!E36</f>
        <v>2100</v>
      </c>
      <c r="C3" t="str">
        <f>IF(Data!F36="estimate","*","")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Data!G36</f>
        <v>99361</v>
      </c>
      <c r="C5" s="2" t="str">
        <f>IF(Data!H36="estimate","*","")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Data!J36</f>
        <v>35792</v>
      </c>
      <c r="C8" t="str">
        <f>IF(Data!K36="estimate","*","")</f>
        <v/>
      </c>
      <c r="D8" t="str">
        <f>IF(Data!AF36= "","",Data!AF36)</f>
        <v/>
      </c>
      <c r="E8" t="str">
        <f>IF(Data!AG36="estimate","*","")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Data!L36</f>
        <v>33951</v>
      </c>
      <c r="C9" t="str">
        <f>IF(Data!M36="estimate","*","")</f>
        <v/>
      </c>
      <c r="D9" t="str">
        <f>IF(Data!AH36= "","",Data!AH36)</f>
        <v/>
      </c>
      <c r="E9" t="str">
        <f>IF(Data!AI36="estimate","*","")</f>
        <v/>
      </c>
    </row>
    <row r="10" spans="1:10" ht="17" customHeight="1">
      <c r="A10" s="5" t="s">
        <v>10</v>
      </c>
      <c r="B10" s="16">
        <f>Data!N36</f>
        <v>33951</v>
      </c>
      <c r="C10" s="2" t="str">
        <f>IF(Data!O36="estimate","*","")</f>
        <v>*</v>
      </c>
      <c r="D10" t="str">
        <f>IF(Data!AJ36= "","",Data!AJ36)</f>
        <v/>
      </c>
      <c r="E10" s="2" t="str">
        <f>IF(Data!AK36="estimate","*","")</f>
        <v/>
      </c>
    </row>
    <row r="11" spans="1:10" ht="17" customHeight="1">
      <c r="A11" s="5" t="s">
        <v>11</v>
      </c>
      <c r="B11" s="17">
        <f>Data!P36</f>
        <v>33951</v>
      </c>
      <c r="C11" s="2" t="str">
        <f>IF(Data!Q36="estimate","*","")</f>
        <v/>
      </c>
      <c r="D11" t="str">
        <f>IF(Data!AL36= "","",Data!AL36)</f>
        <v/>
      </c>
      <c r="E11" t="str">
        <f>IF(Data!AM36="estimate","*","")</f>
        <v/>
      </c>
    </row>
    <row r="12" spans="1:10" ht="17" customHeight="1">
      <c r="A12" s="7" t="s">
        <v>12</v>
      </c>
      <c r="B12" s="4">
        <f>Data!R36</f>
        <v>33951</v>
      </c>
      <c r="C12" s="2" t="str">
        <f>IF(Data!S36="estimate","*","")</f>
        <v/>
      </c>
      <c r="D12" s="3" t="str">
        <f>IF(Data!AN36= "","",Data!AN36)</f>
        <v/>
      </c>
      <c r="E12" s="3" t="str">
        <f>IF(Data!AM36="estimate","*","")</f>
        <v/>
      </c>
    </row>
    <row r="13" spans="1:10" ht="17" customHeight="1">
      <c r="A13" s="5" t="s">
        <v>13</v>
      </c>
      <c r="B13" s="10" t="str">
        <f>Data!T36</f>
        <v>Yes</v>
      </c>
      <c r="C13" s="11"/>
      <c r="D13" s="11" t="str">
        <f>IF(Data!AP36= "","",Data!AP36)</f>
        <v/>
      </c>
    </row>
    <row r="14" spans="1:10" ht="17" customHeight="1">
      <c r="A14" s="5" t="s">
        <v>14</v>
      </c>
      <c r="B14">
        <f>Data!U36</f>
        <v>8042</v>
      </c>
      <c r="C14" t="str">
        <f>IF(Data!V36="estimate","*","")</f>
        <v/>
      </c>
      <c r="D14" t="str">
        <f>IF(Data!AQ36= "","",Data!AQ36)</f>
        <v/>
      </c>
      <c r="E14" t="str">
        <f>IF(Data!AR36="estimate","*","")</f>
        <v/>
      </c>
    </row>
    <row r="15" spans="1:10" ht="17" customHeight="1">
      <c r="A15" s="5" t="s">
        <v>15</v>
      </c>
      <c r="B15">
        <f>Data!W36</f>
        <v>3.96</v>
      </c>
      <c r="C15" t="str">
        <f>IF(Data!X36="estimate","*","")</f>
        <v/>
      </c>
      <c r="D15" t="str">
        <f>IF(Data!AS36= "","",Data!AS36)</f>
        <v/>
      </c>
      <c r="E15" t="str">
        <f>IF(Data!AT36="estimate","*","")</f>
        <v/>
      </c>
    </row>
    <row r="16" spans="1:10" ht="17" customHeight="1">
      <c r="A16" s="5" t="s">
        <v>16</v>
      </c>
      <c r="B16">
        <f>Data!Y36</f>
        <v>318.5</v>
      </c>
      <c r="C16" t="str">
        <f>IF(Data!Z36="estimate","*","")</f>
        <v/>
      </c>
      <c r="D16" t="str">
        <f>IF(Data!AU36= "","",Data!AU36)</f>
        <v/>
      </c>
      <c r="E16" t="str">
        <f>IF(Data!AV36="estimate","*","")</f>
        <v/>
      </c>
    </row>
    <row r="17" spans="1:8" ht="17" customHeight="1">
      <c r="A17" s="5" t="s">
        <v>17</v>
      </c>
      <c r="B17">
        <f>Data!AA36</f>
        <v>3.27</v>
      </c>
      <c r="C17" t="str">
        <f>IF(Data!AB36="estimate","*","")</f>
        <v/>
      </c>
      <c r="D17" t="str">
        <f>IF(Data!AW36= "","",Data!AW36)</f>
        <v/>
      </c>
      <c r="E17" t="str">
        <f>IF(Data!AX36="estimate","*","")</f>
        <v/>
      </c>
    </row>
    <row r="18" spans="1:8" ht="17" customHeight="1">
      <c r="A18" s="5" t="s">
        <v>18</v>
      </c>
      <c r="B18">
        <f>Data!AC36</f>
        <v>263.3</v>
      </c>
      <c r="C18" t="str">
        <f>IF(Data!AD36="estimate","*","")</f>
        <v/>
      </c>
      <c r="D18" t="str">
        <f>IF(Data!AY36= "","",Data!AY36)</f>
        <v/>
      </c>
      <c r="E18" t="str">
        <f>IF(Data!AZ36="estimate","*","")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Data!B37</f>
        <v>Austria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Data!E37</f>
        <v>3984</v>
      </c>
      <c r="C3" t="str">
        <f>IF(Data!F37="estimate","*","")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Data!G37</f>
        <v>500000</v>
      </c>
      <c r="C5" s="2" t="str">
        <f>IF(Data!H37="estimate","*","")</f>
        <v>*</v>
      </c>
      <c r="E5" s="6"/>
    </row>
    <row r="6" spans="1:10" ht="15">
      <c r="B6" s="5"/>
      <c r="C6" s="9" t="str">
        <f>IF(E7="","All Holsteins","Black and White")</f>
        <v>All Holsteins</v>
      </c>
      <c r="E6" s="9" t="str">
        <f>IF(E7="","","Red and White")</f>
        <v/>
      </c>
      <c r="F6" s="9"/>
    </row>
    <row r="7" spans="1:10" ht="17" customHeight="1">
      <c r="A7" s="5" t="s">
        <v>8</v>
      </c>
      <c r="B7">
        <f>Data!J37</f>
        <v>75000</v>
      </c>
      <c r="C7" t="str">
        <f>IF(Data!K37="estimate","*","")</f>
        <v>*</v>
      </c>
      <c r="D7" t="str">
        <f>IF(Data!AF37= "","",Data!AF37)</f>
        <v/>
      </c>
      <c r="E7" t="str">
        <f>IF(Data!AG37="estimate","*","")</f>
        <v/>
      </c>
      <c r="F7" s="2"/>
      <c r="G7" s="2"/>
      <c r="H7" s="2"/>
      <c r="I7" s="2"/>
      <c r="J7" s="2"/>
    </row>
    <row r="8" spans="1:10" ht="17" customHeight="1">
      <c r="A8" s="5" t="s">
        <v>9</v>
      </c>
      <c r="B8">
        <f>Data!L37</f>
        <v>51785</v>
      </c>
      <c r="C8" t="str">
        <f>IF(Data!M37="estimate","*","")</f>
        <v/>
      </c>
      <c r="D8" t="str">
        <f>IF(Data!AH37= "","",Data!AH37)</f>
        <v/>
      </c>
      <c r="E8" t="str">
        <f>IF(Data!AI37="estimate","*","")</f>
        <v/>
      </c>
    </row>
    <row r="9" spans="1:10" ht="17" customHeight="1">
      <c r="A9" s="5" t="s">
        <v>10</v>
      </c>
      <c r="B9">
        <f>Data!N37</f>
        <v>18000</v>
      </c>
      <c r="C9" s="2" t="str">
        <f>IF(Data!O37="estimate","*","")</f>
        <v>*</v>
      </c>
      <c r="D9" t="str">
        <f>IF(Data!AJ37= "","",Data!AJ37)</f>
        <v/>
      </c>
      <c r="E9" s="2" t="str">
        <f>IF(Data!AK37="estimate","*","")</f>
        <v/>
      </c>
    </row>
    <row r="10" spans="1:10" ht="17" customHeight="1">
      <c r="A10" s="5" t="s">
        <v>11</v>
      </c>
      <c r="B10" s="4">
        <f>Data!P37</f>
        <v>45774</v>
      </c>
      <c r="C10" s="2" t="str">
        <f>IF(Data!Q37="estimate","*","")</f>
        <v/>
      </c>
      <c r="D10" t="str">
        <f>IF(Data!AL37= "","",Data!AL37)</f>
        <v/>
      </c>
      <c r="E10" t="str">
        <f>IF(Data!AM37="estimate","*","")</f>
        <v/>
      </c>
    </row>
    <row r="11" spans="1:10" ht="17" customHeight="1">
      <c r="A11" s="7" t="s">
        <v>12</v>
      </c>
      <c r="B11" s="4">
        <f>Data!R37</f>
        <v>45774</v>
      </c>
      <c r="C11" s="2" t="str">
        <f>IF(Data!S37="estimate","*","")</f>
        <v/>
      </c>
      <c r="D11" s="3" t="str">
        <f>IF(Data!AN37= "","",Data!AN37)</f>
        <v/>
      </c>
      <c r="E11" s="3" t="str">
        <f>IF(Data!AM37="estimate","*","")</f>
        <v/>
      </c>
    </row>
    <row r="12" spans="1:10" ht="17" customHeight="1">
      <c r="A12" s="5" t="s">
        <v>13</v>
      </c>
      <c r="B12" s="10" t="str">
        <f>Data!T37</f>
        <v>yes</v>
      </c>
      <c r="C12" s="11"/>
      <c r="D12" s="11" t="str">
        <f>IF(Data!AP37= "","",Data!AP37)</f>
        <v/>
      </c>
    </row>
    <row r="13" spans="1:10" ht="17" customHeight="1">
      <c r="A13" s="5" t="s">
        <v>14</v>
      </c>
      <c r="B13">
        <f>Data!U37</f>
        <v>8808</v>
      </c>
      <c r="C13" t="str">
        <f>IF(Data!V37="estimate","*","")</f>
        <v/>
      </c>
      <c r="D13" t="str">
        <f>IF(Data!AQ37= "","",Data!AQ37)</f>
        <v/>
      </c>
      <c r="E13" t="str">
        <f>IF(Data!AR37="estimate","*","")</f>
        <v/>
      </c>
    </row>
    <row r="14" spans="1:10" ht="17" customHeight="1">
      <c r="A14" s="5" t="s">
        <v>15</v>
      </c>
      <c r="B14">
        <f>Data!W37</f>
        <v>4.07</v>
      </c>
      <c r="C14" t="str">
        <f>IF(Data!X37="estimate","*","")</f>
        <v/>
      </c>
      <c r="D14" t="str">
        <f>IF(Data!AS37= "","",Data!AS37)</f>
        <v/>
      </c>
      <c r="E14" t="str">
        <f>IF(Data!AT37="estimate","*","")</f>
        <v/>
      </c>
    </row>
    <row r="15" spans="1:10" ht="17" customHeight="1">
      <c r="A15" s="5" t="s">
        <v>16</v>
      </c>
      <c r="B15">
        <f>Data!Y37</f>
        <v>358</v>
      </c>
      <c r="C15" t="str">
        <f>IF(Data!Z37="estimate","*","")</f>
        <v/>
      </c>
      <c r="D15" t="str">
        <f>IF(Data!AU37= "","",Data!AU37)</f>
        <v/>
      </c>
      <c r="E15" t="str">
        <f>IF(Data!AV37="estimate","*","")</f>
        <v/>
      </c>
    </row>
    <row r="16" spans="1:10" ht="17" customHeight="1">
      <c r="A16" s="5" t="s">
        <v>17</v>
      </c>
      <c r="B16">
        <f>Data!AA37</f>
        <v>3.3</v>
      </c>
      <c r="C16" t="str">
        <f>IF(Data!AB37="estimate","*","")</f>
        <v/>
      </c>
      <c r="D16" t="str">
        <f>IF(Data!AW37= "","",Data!AW37)</f>
        <v/>
      </c>
      <c r="E16" t="str">
        <f>IF(Data!AX37="estimate","*","")</f>
        <v/>
      </c>
    </row>
    <row r="17" spans="1:5" ht="17" customHeight="1">
      <c r="A17" s="5" t="s">
        <v>18</v>
      </c>
      <c r="B17">
        <f>Data!AC37</f>
        <v>291</v>
      </c>
      <c r="C17" t="str">
        <f>IF(Data!AD37="estimate","*","")</f>
        <v/>
      </c>
      <c r="D17" t="str">
        <f>IF(Data!AY37= "","",Data!AY37)</f>
        <v/>
      </c>
      <c r="E17" t="str">
        <f>IF(Data!AZ37="estimate","*","")</f>
        <v/>
      </c>
    </row>
    <row r="18" spans="1:5" ht="4" customHeight="1"/>
    <row r="19" spans="1:5" ht="17" customHeight="1">
      <c r="A19" s="5" t="s">
        <v>31</v>
      </c>
    </row>
    <row r="20" spans="1:5" ht="15" customHeight="1">
      <c r="A20" s="14" t="s">
        <v>44</v>
      </c>
      <c r="B20" s="15" t="s">
        <v>43</v>
      </c>
    </row>
    <row r="21" spans="1:5" ht="15" customHeight="1">
      <c r="A21" s="12" t="s">
        <v>34</v>
      </c>
      <c r="B21" s="13" t="s">
        <v>38</v>
      </c>
    </row>
    <row r="22" spans="1:5" ht="15" customHeight="1">
      <c r="A22" s="12" t="s">
        <v>35</v>
      </c>
      <c r="B22" s="13" t="s">
        <v>39</v>
      </c>
    </row>
    <row r="23" spans="1:5" ht="15" customHeight="1">
      <c r="A23" s="12" t="s">
        <v>36</v>
      </c>
      <c r="B23" s="13" t="s">
        <v>40</v>
      </c>
    </row>
    <row r="24" spans="1:5" ht="15" customHeight="1">
      <c r="A24" s="12" t="s">
        <v>32</v>
      </c>
      <c r="B24" s="13" t="s">
        <v>41</v>
      </c>
    </row>
    <row r="25" spans="1:5" ht="15" customHeight="1">
      <c r="A25" s="12" t="s">
        <v>97</v>
      </c>
      <c r="B25" s="13" t="s">
        <v>98</v>
      </c>
    </row>
    <row r="26" spans="1:5" ht="15" customHeight="1">
      <c r="A26" s="12" t="s">
        <v>37</v>
      </c>
      <c r="B26" s="13" t="s">
        <v>42</v>
      </c>
    </row>
    <row r="27" spans="1:5" ht="15" customHeight="1">
      <c r="A27" s="12" t="s">
        <v>45</v>
      </c>
      <c r="B27" s="13" t="s">
        <v>42</v>
      </c>
    </row>
    <row r="28" spans="1:5" ht="15" customHeight="1">
      <c r="A28" s="12" t="s">
        <v>99</v>
      </c>
      <c r="B28" s="13" t="s">
        <v>100</v>
      </c>
    </row>
  </sheetData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Data!B4</f>
        <v>SPAIN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Data!E4</f>
        <v>5794</v>
      </c>
      <c r="C3" t="str">
        <f>IF(Data!F4="estimate","*","")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Data!G4</f>
        <v>823989</v>
      </c>
      <c r="C5" s="2" t="str">
        <f>IF(Data!H4="estimate","*","")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Data!J4</f>
        <v>805000</v>
      </c>
      <c r="C8" t="str">
        <f>IF(Data!K4="estimate","*","")</f>
        <v>*</v>
      </c>
      <c r="D8" t="str">
        <f>IF(Data!AF4= "","",Data!AF4)</f>
        <v/>
      </c>
      <c r="E8" t="str">
        <f>IF(Data!AG4="estimate","*","")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Data!L4</f>
        <v>480446</v>
      </c>
      <c r="C9" t="str">
        <f>IF(Data!M4="estimate","*","")</f>
        <v/>
      </c>
      <c r="D9" t="str">
        <f>IF(Data!AH4= "","",Data!AH4)</f>
        <v/>
      </c>
      <c r="E9" t="str">
        <f>IF(Data!AI4="estimate","*","")</f>
        <v/>
      </c>
    </row>
    <row r="10" spans="1:10" ht="17" customHeight="1">
      <c r="A10" s="5" t="s">
        <v>10</v>
      </c>
      <c r="B10" s="16">
        <f>Data!N4</f>
        <v>165629</v>
      </c>
      <c r="C10" s="2" t="str">
        <f>IF(Data!O4="estimate","*","")</f>
        <v/>
      </c>
      <c r="D10" t="str">
        <f>IF(Data!AJ4= "","",Data!AJ4)</f>
        <v/>
      </c>
      <c r="E10" s="2" t="str">
        <f>IF(Data!AK4="estimate","*","")</f>
        <v/>
      </c>
    </row>
    <row r="11" spans="1:10" ht="17" customHeight="1">
      <c r="A11" s="5" t="s">
        <v>11</v>
      </c>
      <c r="B11" s="17">
        <f>Data!P4</f>
        <v>480446</v>
      </c>
      <c r="C11" s="2" t="str">
        <f>IF(Data!Q4="estimate","*","")</f>
        <v/>
      </c>
      <c r="D11" t="str">
        <f>IF(Data!AL4= "","",Data!AL4)</f>
        <v/>
      </c>
      <c r="E11" t="str">
        <f>IF(Data!AM4="estimate","*","")</f>
        <v/>
      </c>
    </row>
    <row r="12" spans="1:10" ht="17" customHeight="1">
      <c r="A12" s="7" t="s">
        <v>12</v>
      </c>
      <c r="B12" s="4">
        <f>Data!R4</f>
        <v>340755</v>
      </c>
      <c r="C12" s="2" t="str">
        <f>IF(Data!S4="estimate","*","")</f>
        <v/>
      </c>
      <c r="D12" s="3" t="str">
        <f>IF(Data!AN4= "","",Data!AN4)</f>
        <v/>
      </c>
      <c r="E12" s="3" t="str">
        <f>IF(Data!AM4="estimate","*","")</f>
        <v/>
      </c>
    </row>
    <row r="13" spans="1:10" ht="17" customHeight="1">
      <c r="A13" s="5" t="s">
        <v>13</v>
      </c>
      <c r="B13" s="10" t="str">
        <f>Data!T4</f>
        <v>Yes</v>
      </c>
      <c r="C13" s="11"/>
      <c r="D13" s="11" t="str">
        <f>IF(Data!AP4= "","",Data!AP4)</f>
        <v/>
      </c>
    </row>
    <row r="14" spans="1:10" ht="17" customHeight="1">
      <c r="A14" s="5" t="s">
        <v>14</v>
      </c>
      <c r="B14">
        <f>Data!U4</f>
        <v>10152</v>
      </c>
      <c r="C14" t="str">
        <f>IF(Data!V4="estimate","*","")</f>
        <v/>
      </c>
      <c r="D14" t="str">
        <f>IF(Data!AQ4= "","",Data!AQ4)</f>
        <v/>
      </c>
      <c r="E14" t="str">
        <f>IF(Data!AR4="estimate","*","")</f>
        <v/>
      </c>
    </row>
    <row r="15" spans="1:10" ht="17" customHeight="1">
      <c r="A15" s="5" t="s">
        <v>15</v>
      </c>
      <c r="B15">
        <f>Data!W4</f>
        <v>3.65</v>
      </c>
      <c r="C15" t="str">
        <f>IF(Data!X4="estimate","*","")</f>
        <v/>
      </c>
      <c r="D15" t="str">
        <f>IF(Data!AS4= "","",Data!AS4)</f>
        <v/>
      </c>
      <c r="E15" t="str">
        <f>IF(Data!AT4="estimate","*","")</f>
        <v/>
      </c>
    </row>
    <row r="16" spans="1:10" ht="17" customHeight="1">
      <c r="A16" s="5" t="s">
        <v>16</v>
      </c>
      <c r="B16">
        <f>Data!Y4</f>
        <v>371</v>
      </c>
      <c r="C16" t="str">
        <f>IF(Data!Z4="estimate","*","")</f>
        <v/>
      </c>
      <c r="D16" t="str">
        <f>IF(Data!AU4= "","",Data!AU4)</f>
        <v/>
      </c>
      <c r="E16" t="str">
        <f>IF(Data!AV4="estimate","*","")</f>
        <v/>
      </c>
    </row>
    <row r="17" spans="1:8" ht="17" customHeight="1">
      <c r="A17" s="5" t="s">
        <v>17</v>
      </c>
      <c r="B17">
        <f>Data!AA4</f>
        <v>3.21</v>
      </c>
      <c r="C17" t="str">
        <f>IF(Data!AB4="estimate","*","")</f>
        <v/>
      </c>
      <c r="D17" t="str">
        <f>IF(Data!AW4= "","",Data!AW4)</f>
        <v/>
      </c>
      <c r="E17" t="str">
        <f>IF(Data!AX4="estimate","*","")</f>
        <v/>
      </c>
    </row>
    <row r="18" spans="1:8" ht="17" customHeight="1">
      <c r="A18" s="5" t="s">
        <v>18</v>
      </c>
      <c r="B18">
        <f>Data!AC4</f>
        <v>326</v>
      </c>
      <c r="C18" t="str">
        <f>IF(Data!AD4="estimate","*","")</f>
        <v/>
      </c>
      <c r="D18" t="str">
        <f>IF(Data!AY4= "","",Data!AY4)</f>
        <v/>
      </c>
      <c r="E18" t="str">
        <f>IF(Data!AZ4="estimate","*","")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3" sqref="B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</f>
        <v>Sweden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</f>
        <v>700</v>
      </c>
      <c r="C3" t="str">
        <f>IF(Data!F2="estimate","*","")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</f>
        <v>242195</v>
      </c>
      <c r="C5" s="2" t="str">
        <f>IF(Data!H2="estimate","*","")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</f>
        <v>142000</v>
      </c>
      <c r="C8" t="str">
        <f>IF(Data!K2="estimate","*","")</f>
        <v>*</v>
      </c>
      <c r="D8" t="str">
        <f>IF(Data!AF2= "","",Data!AF2)</f>
        <v/>
      </c>
      <c r="E8" t="str">
        <f>IF(Data!AG2="estimate","*","")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</f>
        <v>30500</v>
      </c>
      <c r="C9" t="str">
        <f>IF(Data!M2="estimate","*","")</f>
        <v>*</v>
      </c>
      <c r="D9" t="str">
        <f>IF(Data!AH2= "","",Data!AH2)</f>
        <v/>
      </c>
      <c r="E9" t="str">
        <f>IF(Data!AI2="estimate","*","")</f>
        <v/>
      </c>
    </row>
    <row r="10" spans="1:10" ht="17" customHeight="1">
      <c r="A10" s="5" t="s">
        <v>10</v>
      </c>
      <c r="B10" s="16">
        <f>Data!N2</f>
        <v>8000</v>
      </c>
      <c r="C10" s="2" t="str">
        <f>IF(Data!O2="estimate","*","")</f>
        <v>*</v>
      </c>
      <c r="D10" t="str">
        <f>IF(Data!AJ2= "","",Data!AJ2)</f>
        <v/>
      </c>
      <c r="E10" s="2" t="str">
        <f>IF(Data!AK2="estimate","*","")</f>
        <v/>
      </c>
    </row>
    <row r="11" spans="1:10" ht="17" customHeight="1">
      <c r="A11" s="5" t="s">
        <v>11</v>
      </c>
      <c r="B11" s="17">
        <f>Data!P2</f>
        <v>125683</v>
      </c>
      <c r="C11" s="2" t="str">
        <f>IF(Data!Q2="estimate","*","")</f>
        <v/>
      </c>
      <c r="D11" t="str">
        <f>IF(Data!AL2= "","",Data!AL2)</f>
        <v/>
      </c>
      <c r="E11" t="str">
        <f>IF(Data!AM2="estimate","*","")</f>
        <v/>
      </c>
    </row>
    <row r="12" spans="1:10" ht="17" customHeight="1">
      <c r="A12" s="7" t="s">
        <v>12</v>
      </c>
      <c r="B12" s="4">
        <f>Data!R2</f>
        <v>125683</v>
      </c>
      <c r="C12" s="2" t="str">
        <f>IF(Data!S2="estimate","*","")</f>
        <v/>
      </c>
      <c r="D12" s="3" t="str">
        <f>IF(Data!AN2= "","",Data!AN2)</f>
        <v/>
      </c>
      <c r="E12" s="3" t="str">
        <f>IF(Data!AM2="estimate","*","")</f>
        <v/>
      </c>
    </row>
    <row r="13" spans="1:10" ht="17" customHeight="1">
      <c r="A13" s="5" t="s">
        <v>13</v>
      </c>
      <c r="B13" s="10" t="str">
        <f>Data!T2</f>
        <v>Yes</v>
      </c>
      <c r="C13" s="11"/>
      <c r="D13" s="11" t="str">
        <f>IF(Data!AP2= "","",Data!AP2)</f>
        <v/>
      </c>
    </row>
    <row r="14" spans="1:10" ht="17" customHeight="1">
      <c r="A14" s="5" t="s">
        <v>14</v>
      </c>
      <c r="B14">
        <f>Data!U2</f>
        <v>10325</v>
      </c>
      <c r="C14" t="str">
        <f>IF(Data!V2="estimate","*","")</f>
        <v/>
      </c>
      <c r="D14" t="str">
        <f>IF(Data!AQ2= "","",Data!AQ2)</f>
        <v/>
      </c>
      <c r="E14" t="str">
        <f>IF(Data!AR2="estimate","*","")</f>
        <v/>
      </c>
    </row>
    <row r="15" spans="1:10" ht="17" customHeight="1">
      <c r="A15" s="5" t="s">
        <v>15</v>
      </c>
      <c r="B15">
        <f>Data!W2</f>
        <v>4.1100000000000003</v>
      </c>
      <c r="C15" t="str">
        <f>IF(Data!X2="estimate","*","")</f>
        <v/>
      </c>
      <c r="D15" t="str">
        <f>IF(Data!AS2= "","",Data!AS2)</f>
        <v/>
      </c>
      <c r="E15" t="str">
        <f>IF(Data!AT2="estimate","*","")</f>
        <v/>
      </c>
    </row>
    <row r="16" spans="1:10" ht="17" customHeight="1">
      <c r="A16" s="5" t="s">
        <v>16</v>
      </c>
      <c r="B16">
        <f>Data!Y2</f>
        <v>424</v>
      </c>
      <c r="C16" t="str">
        <f>IF(Data!Z2="estimate","*","")</f>
        <v/>
      </c>
      <c r="D16" t="str">
        <f>IF(Data!AU2= "","",Data!AU2)</f>
        <v/>
      </c>
      <c r="E16" t="str">
        <f>IF(Data!AV2="estimate","*","")</f>
        <v/>
      </c>
    </row>
    <row r="17" spans="1:8" ht="17" customHeight="1">
      <c r="A17" s="5" t="s">
        <v>17</v>
      </c>
      <c r="B17">
        <f>Data!AA2</f>
        <v>3.48</v>
      </c>
      <c r="C17" t="str">
        <f>IF(Data!AB2="estimate","*","")</f>
        <v/>
      </c>
      <c r="D17" t="str">
        <f>IF(Data!AW2= "","",Data!AW2)</f>
        <v/>
      </c>
      <c r="E17" t="str">
        <f>IF(Data!AX2="estimate","*","")</f>
        <v/>
      </c>
    </row>
    <row r="18" spans="1:8" ht="17" customHeight="1">
      <c r="A18" s="5" t="s">
        <v>18</v>
      </c>
      <c r="B18">
        <f>Data!AC2</f>
        <v>359</v>
      </c>
      <c r="C18" t="str">
        <f>IF(Data!AD2="estimate","*","")</f>
        <v/>
      </c>
      <c r="D18" t="str">
        <f>IF(Data!AY2= "","",Data!AY2)</f>
        <v/>
      </c>
      <c r="E18" t="str">
        <f>IF(Data!AZ2="estimate","*","")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22" sqref="A22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Data!B8</f>
        <v>Holstein Switzerland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Data!E8</f>
        <v>2171</v>
      </c>
      <c r="C3" t="str">
        <f>IF(Data!F8="estimate","*","")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Data!G8</f>
        <v>530000</v>
      </c>
      <c r="C5" s="2" t="str">
        <f>IF(Data!H8="estimate","*","")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Data!J8</f>
        <v>132000</v>
      </c>
      <c r="C8" t="str">
        <f>IF(Data!K8="estimate","*","")</f>
        <v>*</v>
      </c>
      <c r="D8" t="str">
        <f>IF(Data!AF8= "","",Data!AF8)</f>
        <v/>
      </c>
      <c r="E8" t="str">
        <f>IF(Data!AG8="estimate","*","")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Data!L8</f>
        <v>64012</v>
      </c>
      <c r="C9" t="str">
        <f>IF(Data!M8="estimate","*","")</f>
        <v/>
      </c>
      <c r="D9" t="str">
        <f>IF(Data!AH8= "","",Data!AH8)</f>
        <v/>
      </c>
      <c r="E9" t="str">
        <f>IF(Data!AI8="estimate","*","")</f>
        <v/>
      </c>
    </row>
    <row r="10" spans="1:10" ht="17" customHeight="1">
      <c r="A10" s="5" t="s">
        <v>10</v>
      </c>
      <c r="B10" s="16">
        <f>Data!N8</f>
        <v>23809</v>
      </c>
      <c r="C10" s="2" t="str">
        <f>IF(Data!O8="estimate","*","")</f>
        <v/>
      </c>
      <c r="D10" t="str">
        <f>IF(Data!AJ8= "","",Data!AJ8)</f>
        <v/>
      </c>
      <c r="E10" s="2" t="str">
        <f>IF(Data!AK8="estimate","*","")</f>
        <v/>
      </c>
    </row>
    <row r="11" spans="1:10" ht="17" customHeight="1">
      <c r="A11" s="5" t="s">
        <v>11</v>
      </c>
      <c r="B11" s="17">
        <f>Data!P8</f>
        <v>64012</v>
      </c>
      <c r="C11" s="2" t="str">
        <f>IF(Data!Q8="estimate","*","")</f>
        <v/>
      </c>
      <c r="D11" t="str">
        <f>IF(Data!AL8= "","",Data!AL8)</f>
        <v/>
      </c>
      <c r="E11" t="str">
        <f>IF(Data!AM8="estimate","*","")</f>
        <v/>
      </c>
    </row>
    <row r="12" spans="1:10" ht="17" customHeight="1">
      <c r="A12" s="7" t="s">
        <v>12</v>
      </c>
      <c r="B12" s="4">
        <f>Data!R8</f>
        <v>49985</v>
      </c>
      <c r="C12" s="2" t="str">
        <f>IF(Data!S8="estimate","*","")</f>
        <v/>
      </c>
      <c r="D12" s="3" t="str">
        <f>IF(Data!AN8= "","",Data!AN8)</f>
        <v/>
      </c>
      <c r="E12" s="3" t="str">
        <f>IF(Data!AM8="estimate","*","")</f>
        <v/>
      </c>
    </row>
    <row r="13" spans="1:10" ht="17" customHeight="1">
      <c r="A13" s="5" t="s">
        <v>13</v>
      </c>
      <c r="B13" s="10" t="str">
        <f>Data!T8</f>
        <v>Yes</v>
      </c>
      <c r="C13" s="11"/>
      <c r="D13" s="11" t="str">
        <f>IF(Data!AP8= "","",Data!AP8)</f>
        <v/>
      </c>
    </row>
    <row r="14" spans="1:10" ht="17" customHeight="1">
      <c r="A14" s="5" t="s">
        <v>14</v>
      </c>
      <c r="B14">
        <f>Data!U8</f>
        <v>8813</v>
      </c>
      <c r="C14" t="str">
        <f>IF(Data!V8="estimate","*","")</f>
        <v/>
      </c>
      <c r="D14" t="str">
        <f>IF(Data!AQ8= "","",Data!AQ8)</f>
        <v/>
      </c>
      <c r="E14" t="str">
        <f>IF(Data!AR8="estimate","*","")</f>
        <v/>
      </c>
    </row>
    <row r="15" spans="1:10" ht="17" customHeight="1">
      <c r="A15" s="5" t="s">
        <v>15</v>
      </c>
      <c r="B15">
        <f>Data!W8</f>
        <v>3.98</v>
      </c>
      <c r="C15" t="str">
        <f>IF(Data!X8="estimate","*","")</f>
        <v/>
      </c>
      <c r="D15" t="str">
        <f>IF(Data!AS8= "","",Data!AS8)</f>
        <v/>
      </c>
      <c r="E15" t="str">
        <f>IF(Data!AT8="estimate","*","")</f>
        <v/>
      </c>
    </row>
    <row r="16" spans="1:10" ht="17" customHeight="1">
      <c r="A16" s="5" t="s">
        <v>16</v>
      </c>
      <c r="B16">
        <f>Data!Y8</f>
        <v>351</v>
      </c>
      <c r="C16" t="str">
        <f>IF(Data!Z8="estimate","*","")</f>
        <v/>
      </c>
      <c r="D16" t="str">
        <f>IF(Data!AU8= "","",Data!AU8)</f>
        <v/>
      </c>
      <c r="E16" t="str">
        <f>IF(Data!AV8="estimate","*","")</f>
        <v/>
      </c>
    </row>
    <row r="17" spans="1:8" ht="17" customHeight="1">
      <c r="A17" s="5" t="s">
        <v>17</v>
      </c>
      <c r="B17">
        <f>Data!AA8</f>
        <v>3.22</v>
      </c>
      <c r="C17" t="str">
        <f>IF(Data!AB8="estimate","*","")</f>
        <v/>
      </c>
      <c r="D17" t="str">
        <f>IF(Data!AW8= "","",Data!AW8)</f>
        <v/>
      </c>
      <c r="E17" t="str">
        <f>IF(Data!AX8="estimate","*","")</f>
        <v/>
      </c>
    </row>
    <row r="18" spans="1:8" ht="17" customHeight="1">
      <c r="A18" s="5" t="s">
        <v>18</v>
      </c>
      <c r="B18">
        <f>Data!AC8</f>
        <v>284</v>
      </c>
      <c r="C18" t="str">
        <f>IF(Data!AD8="estimate","*","")</f>
        <v/>
      </c>
      <c r="D18" t="str">
        <f>IF(Data!AY8= "","",Data!AY8)</f>
        <v/>
      </c>
      <c r="E18" t="str">
        <f>IF(Data!AZ8="estimate","*","")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17" sqref="A1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Data!B10</f>
        <v>Switzerland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Data!E10</f>
        <v>9478</v>
      </c>
      <c r="C3" t="str">
        <f>IF(Data!F10="estimate","*","")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Data!G10</f>
        <v>545000</v>
      </c>
      <c r="C5" s="2" t="str">
        <f>IF(Data!H10="estimate","*","")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Data!J10</f>
        <v>135000</v>
      </c>
      <c r="C8" t="str">
        <f>IF(Data!K10="estimate","*","")</f>
        <v>*</v>
      </c>
      <c r="D8">
        <f>IF(Data!AF10= "","",Data!AF10)</f>
        <v>135000</v>
      </c>
      <c r="E8" t="str">
        <f>IF(Data!AG10="estimate","*","")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Data!L10</f>
        <v>40738</v>
      </c>
      <c r="C9" t="str">
        <f>IF(Data!M10="estimate","*","")</f>
        <v/>
      </c>
      <c r="D9">
        <f>IF(Data!AH10= "","",Data!AH10)</f>
        <v>94069</v>
      </c>
      <c r="E9" t="str">
        <f>IF(Data!AI10="estimate","*","")</f>
        <v/>
      </c>
    </row>
    <row r="10" spans="1:10" ht="17" customHeight="1">
      <c r="A10" s="5" t="s">
        <v>10</v>
      </c>
      <c r="B10" s="16">
        <f>Data!N10</f>
        <v>13422</v>
      </c>
      <c r="C10" s="2" t="str">
        <f>IF(Data!O10="estimate","*","")</f>
        <v/>
      </c>
      <c r="D10">
        <f>IF(Data!AJ10= "","",Data!AJ10)</f>
        <v>25892</v>
      </c>
      <c r="E10" s="2" t="str">
        <f>IF(Data!AK10="estimate","*","")</f>
        <v/>
      </c>
    </row>
    <row r="11" spans="1:10" ht="17" customHeight="1">
      <c r="A11" s="5" t="s">
        <v>11</v>
      </c>
      <c r="B11" s="17">
        <f>Data!P10</f>
        <v>34000</v>
      </c>
      <c r="C11" s="2" t="str">
        <f>IF(Data!Q10="estimate","*","")</f>
        <v>*</v>
      </c>
      <c r="D11">
        <f>IF(Data!AL10= "","",Data!AL10)</f>
        <v>90000</v>
      </c>
      <c r="E11" t="str">
        <f>IF(Data!AM10="estimate","*","")</f>
        <v>*</v>
      </c>
    </row>
    <row r="12" spans="1:10" ht="17" customHeight="1">
      <c r="A12" s="7" t="s">
        <v>12</v>
      </c>
      <c r="B12" s="4">
        <f>Data!R10</f>
        <v>25184</v>
      </c>
      <c r="C12" s="2" t="str">
        <f>IF(Data!S10="estimate","*","")</f>
        <v/>
      </c>
      <c r="D12" s="3">
        <f>IF(Data!AN10= "","",Data!AN10)</f>
        <v>67416</v>
      </c>
      <c r="E12" s="3" t="str">
        <f>IF(Data!AM10="estimate","*","")</f>
        <v>*</v>
      </c>
    </row>
    <row r="13" spans="1:10" ht="17" customHeight="1">
      <c r="A13" s="5" t="s">
        <v>13</v>
      </c>
      <c r="B13" s="10" t="str">
        <f>Data!T10</f>
        <v>Yes</v>
      </c>
      <c r="C13" s="11"/>
      <c r="D13" s="11" t="str">
        <f>IF(Data!AP10= "","",Data!AP10)</f>
        <v>Yes</v>
      </c>
    </row>
    <row r="14" spans="1:10" ht="17" customHeight="1">
      <c r="A14" s="5" t="s">
        <v>14</v>
      </c>
      <c r="B14">
        <f>Data!U10</f>
        <v>8516</v>
      </c>
      <c r="C14" t="str">
        <f>IF(Data!V10="estimate","*","")</f>
        <v/>
      </c>
      <c r="D14">
        <f>IF(Data!AQ10= "","",Data!AQ10)</f>
        <v>8140</v>
      </c>
      <c r="E14" t="str">
        <f>IF(Data!AR10="estimate","*","")</f>
        <v/>
      </c>
    </row>
    <row r="15" spans="1:10" ht="17" customHeight="1">
      <c r="A15" s="5" t="s">
        <v>15</v>
      </c>
      <c r="B15">
        <f>Data!W10</f>
        <v>3.98</v>
      </c>
      <c r="C15" t="str">
        <f>IF(Data!X10="estimate","*","")</f>
        <v/>
      </c>
      <c r="D15">
        <f>IF(Data!AS10= "","",Data!AS10)</f>
        <v>4.0599999999999996</v>
      </c>
      <c r="E15" t="str">
        <f>IF(Data!AT10="estimate","*","")</f>
        <v/>
      </c>
    </row>
    <row r="16" spans="1:10" ht="17" customHeight="1">
      <c r="A16" s="5" t="s">
        <v>16</v>
      </c>
      <c r="B16">
        <f>Data!Y10</f>
        <v>339</v>
      </c>
      <c r="C16" t="str">
        <f>IF(Data!Z10="estimate","*","")</f>
        <v/>
      </c>
      <c r="D16">
        <f>IF(Data!AU10= "","",Data!AU10)</f>
        <v>330</v>
      </c>
      <c r="E16" t="str">
        <f>IF(Data!AV10="estimate","*","")</f>
        <v/>
      </c>
    </row>
    <row r="17" spans="1:8" ht="17" customHeight="1">
      <c r="A17" s="5" t="s">
        <v>17</v>
      </c>
      <c r="B17">
        <f>Data!AA10</f>
        <v>3.23</v>
      </c>
      <c r="C17" t="str">
        <f>IF(Data!AB10="estimate","*","")</f>
        <v/>
      </c>
      <c r="D17">
        <f>IF(Data!AW10= "","",Data!AW10)</f>
        <v>3.25</v>
      </c>
      <c r="E17" t="str">
        <f>IF(Data!AX10="estimate","*","")</f>
        <v/>
      </c>
    </row>
    <row r="18" spans="1:8" ht="17" customHeight="1">
      <c r="A18" s="5" t="s">
        <v>18</v>
      </c>
      <c r="B18">
        <f>Data!AC10</f>
        <v>275</v>
      </c>
      <c r="C18" t="str">
        <f>IF(Data!AD10="estimate","*","")</f>
        <v/>
      </c>
      <c r="D18">
        <f>IF(Data!AY10= "","",Data!AY10)</f>
        <v>265</v>
      </c>
      <c r="E18" t="str">
        <f>IF(Data!AZ10="estimate","*","")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Data!B11</f>
        <v>UK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Data!E11</f>
        <v>3375</v>
      </c>
      <c r="C3" t="str">
        <f>IF(Data!F11="estimate","*","")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Data!G11</f>
        <v>1897000</v>
      </c>
      <c r="C5" s="2" t="str">
        <f>IF(Data!H11="estimate","*","")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Data!J11</f>
        <v>1710000</v>
      </c>
      <c r="C8" t="str">
        <f>IF(Data!K11="estimate","*","")</f>
        <v>*</v>
      </c>
      <c r="D8" t="str">
        <f>IF(Data!AF11= "","",Data!AF11)</f>
        <v/>
      </c>
      <c r="E8" t="str">
        <f>IF(Data!AG11="estimate","*","")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Data!L11</f>
        <v>961000</v>
      </c>
      <c r="C9" t="str">
        <f>IF(Data!M11="estimate","*","")</f>
        <v>*</v>
      </c>
      <c r="D9" t="str">
        <f>IF(Data!AH11= "","",Data!AH11)</f>
        <v/>
      </c>
      <c r="E9" t="str">
        <f>IF(Data!AI11="estimate","*","")</f>
        <v/>
      </c>
    </row>
    <row r="10" spans="1:10" ht="17" customHeight="1">
      <c r="A10" s="5" t="s">
        <v>10</v>
      </c>
      <c r="B10" s="16">
        <f>Data!N11</f>
        <v>210802</v>
      </c>
      <c r="C10" s="2" t="str">
        <f>IF(Data!O11="estimate","*","")</f>
        <v/>
      </c>
      <c r="D10" t="str">
        <f>IF(Data!AJ11= "","",Data!AJ11)</f>
        <v/>
      </c>
      <c r="E10" s="2" t="str">
        <f>IF(Data!AK11="estimate","*","")</f>
        <v/>
      </c>
    </row>
    <row r="11" spans="1:10" ht="17" customHeight="1">
      <c r="A11" s="5" t="s">
        <v>11</v>
      </c>
      <c r="B11" s="17">
        <f>Data!P11</f>
        <v>1077000</v>
      </c>
      <c r="C11" s="2" t="str">
        <f>IF(Data!Q11="estimate","*","")</f>
        <v>*</v>
      </c>
      <c r="D11" t="str">
        <f>IF(Data!AL11= "","",Data!AL11)</f>
        <v/>
      </c>
      <c r="E11" t="str">
        <f>IF(Data!AM11="estimate","*","")</f>
        <v/>
      </c>
    </row>
    <row r="12" spans="1:10" ht="17" customHeight="1">
      <c r="A12" s="7" t="s">
        <v>12</v>
      </c>
      <c r="B12" s="4">
        <f>Data!R11</f>
        <v>1077000</v>
      </c>
      <c r="C12" s="2" t="str">
        <f>IF(Data!S11="estimate","*","")</f>
        <v>*</v>
      </c>
      <c r="D12" s="3" t="str">
        <f>IF(Data!AN11= "","",Data!AN11)</f>
        <v/>
      </c>
      <c r="E12" s="3" t="str">
        <f>IF(Data!AM11="estimate","*","")</f>
        <v/>
      </c>
    </row>
    <row r="13" spans="1:10" ht="17" customHeight="1">
      <c r="A13" s="5" t="s">
        <v>13</v>
      </c>
      <c r="B13" s="10" t="str">
        <f>Data!T11</f>
        <v>Yes</v>
      </c>
      <c r="C13" s="11"/>
      <c r="D13" s="11" t="str">
        <f>IF(Data!AP11= "","",Data!AP11)</f>
        <v/>
      </c>
    </row>
    <row r="14" spans="1:10" ht="17" customHeight="1">
      <c r="A14" s="5" t="s">
        <v>14</v>
      </c>
      <c r="B14">
        <f>Data!U11</f>
        <v>9215</v>
      </c>
      <c r="C14" t="str">
        <f>IF(Data!V11="estimate","*","")</f>
        <v/>
      </c>
      <c r="D14" t="str">
        <f>IF(Data!AQ11= "","",Data!AQ11)</f>
        <v/>
      </c>
      <c r="E14" t="str">
        <f>IF(Data!AR11="estimate","*","")</f>
        <v/>
      </c>
    </row>
    <row r="15" spans="1:10" ht="17" customHeight="1">
      <c r="A15" s="5" t="s">
        <v>15</v>
      </c>
      <c r="B15">
        <f>Data!W11</f>
        <v>3.95</v>
      </c>
      <c r="C15" t="str">
        <f>IF(Data!X11="estimate","*","")</f>
        <v/>
      </c>
      <c r="D15" t="str">
        <f>IF(Data!AS11= "","",Data!AS11)</f>
        <v/>
      </c>
      <c r="E15" t="str">
        <f>IF(Data!AT11="estimate","*","")</f>
        <v/>
      </c>
    </row>
    <row r="16" spans="1:10" ht="17" customHeight="1">
      <c r="A16" s="5" t="s">
        <v>16</v>
      </c>
      <c r="B16">
        <f>Data!Y11</f>
        <v>364</v>
      </c>
      <c r="C16" t="str">
        <f>IF(Data!Z11="estimate","*","")</f>
        <v/>
      </c>
      <c r="D16" t="str">
        <f>IF(Data!AU11= "","",Data!AU11)</f>
        <v/>
      </c>
      <c r="E16" t="str">
        <f>IF(Data!AV11="estimate","*","")</f>
        <v/>
      </c>
    </row>
    <row r="17" spans="1:8" ht="17" customHeight="1">
      <c r="A17" s="5" t="s">
        <v>17</v>
      </c>
      <c r="B17">
        <f>Data!AA11</f>
        <v>3.19</v>
      </c>
      <c r="C17" t="str">
        <f>IF(Data!AB11="estimate","*","")</f>
        <v/>
      </c>
      <c r="D17" t="str">
        <f>IF(Data!AW11= "","",Data!AW11)</f>
        <v/>
      </c>
      <c r="E17" t="str">
        <f>IF(Data!AX11="estimate","*","")</f>
        <v/>
      </c>
    </row>
    <row r="18" spans="1:8" ht="17" customHeight="1">
      <c r="A18" s="5" t="s">
        <v>18</v>
      </c>
      <c r="B18">
        <f>Data!AC11</f>
        <v>294</v>
      </c>
      <c r="C18" t="str">
        <f>IF(Data!AD11="estimate","*","")</f>
        <v/>
      </c>
      <c r="D18" t="str">
        <f>IF(Data!AY11= "","",Data!AY11)</f>
        <v/>
      </c>
      <c r="E18" t="str">
        <f>IF(Data!AZ11="estimate","*","")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5" sqref="A5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Data!B21</f>
        <v>United States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Data!E21</f>
        <v>25000</v>
      </c>
      <c r="C3" t="str">
        <f>IF(Data!F21="estimate","*","")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Data!G21</f>
        <v>9392000</v>
      </c>
      <c r="C5" s="2" t="str">
        <f>IF(Data!H21="estimate","*","")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Data!J21</f>
        <v>8358000</v>
      </c>
      <c r="C8" t="str">
        <f>IF(Data!K21="estimate","*","")</f>
        <v>*</v>
      </c>
      <c r="D8" t="str">
        <f>IF(Data!AF21= "","",Data!AF21)</f>
        <v/>
      </c>
      <c r="E8" t="str">
        <f>IF(Data!AG21="estimate","*","")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Data!L21</f>
        <v>1200000</v>
      </c>
      <c r="C9" t="str">
        <f>IF(Data!M21="estimate","*","")</f>
        <v>*</v>
      </c>
      <c r="D9" t="str">
        <f>IF(Data!AH21= "","",Data!AH21)</f>
        <v/>
      </c>
      <c r="E9" t="str">
        <f>IF(Data!AI21="estimate","*","")</f>
        <v/>
      </c>
    </row>
    <row r="10" spans="1:10" ht="17" customHeight="1">
      <c r="A10" s="5" t="s">
        <v>10</v>
      </c>
      <c r="B10" s="16">
        <f>Data!N21</f>
        <v>384181</v>
      </c>
      <c r="C10" s="2" t="str">
        <f>IF(Data!O21="estimate","*","")</f>
        <v/>
      </c>
      <c r="D10" t="str">
        <f>IF(Data!AJ21= "","",Data!AJ21)</f>
        <v/>
      </c>
      <c r="E10" s="2" t="str">
        <f>IF(Data!AK21="estimate","*","")</f>
        <v/>
      </c>
    </row>
    <row r="11" spans="1:10" ht="17" customHeight="1">
      <c r="A11" s="5" t="s">
        <v>11</v>
      </c>
      <c r="B11" s="17">
        <f>Data!P21</f>
        <v>3545514</v>
      </c>
      <c r="C11" s="2" t="str">
        <f>IF(Data!Q21="estimate","*","")</f>
        <v/>
      </c>
      <c r="D11" t="str">
        <f>IF(Data!AL21= "","",Data!AL21)</f>
        <v/>
      </c>
      <c r="E11" t="str">
        <f>IF(Data!AM21="estimate","*","")</f>
        <v/>
      </c>
    </row>
    <row r="12" spans="1:10" ht="17" customHeight="1">
      <c r="A12" s="7" t="s">
        <v>12</v>
      </c>
      <c r="B12" s="4">
        <f>Data!R21</f>
        <v>2318759</v>
      </c>
      <c r="C12" s="2" t="str">
        <f>IF(Data!S21="estimate","*","")</f>
        <v/>
      </c>
      <c r="D12" s="3" t="str">
        <f>IF(Data!AN21= "","",Data!AN21)</f>
        <v/>
      </c>
      <c r="E12" s="3" t="str">
        <f>IF(Data!AM21="estimate","*","")</f>
        <v/>
      </c>
    </row>
    <row r="13" spans="1:10" ht="17" customHeight="1">
      <c r="A13" s="5" t="s">
        <v>13</v>
      </c>
      <c r="B13" s="10" t="str">
        <f>Data!T21</f>
        <v>Yes</v>
      </c>
      <c r="C13" s="11"/>
      <c r="D13" s="11" t="str">
        <f>IF(Data!AP21= "","",Data!AP21)</f>
        <v/>
      </c>
    </row>
    <row r="14" spans="1:10" ht="17" customHeight="1">
      <c r="A14" s="5" t="s">
        <v>14</v>
      </c>
      <c r="B14">
        <f>Data!U21</f>
        <v>12447</v>
      </c>
      <c r="C14" t="str">
        <f>IF(Data!V21="estimate","*","")</f>
        <v/>
      </c>
      <c r="D14" t="str">
        <f>IF(Data!AQ21= "","",Data!AQ21)</f>
        <v/>
      </c>
      <c r="E14" t="str">
        <f>IF(Data!AR21="estimate","*","")</f>
        <v/>
      </c>
    </row>
    <row r="15" spans="1:10" ht="17" customHeight="1">
      <c r="A15" s="5" t="s">
        <v>15</v>
      </c>
      <c r="B15">
        <f>Data!W21</f>
        <v>3.78</v>
      </c>
      <c r="C15" t="str">
        <f>IF(Data!X21="estimate","*","")</f>
        <v/>
      </c>
      <c r="D15" t="str">
        <f>IF(Data!AS21= "","",Data!AS21)</f>
        <v/>
      </c>
      <c r="E15" t="str">
        <f>IF(Data!AT21="estimate","*","")</f>
        <v/>
      </c>
    </row>
    <row r="16" spans="1:10" ht="17" customHeight="1">
      <c r="A16" s="5" t="s">
        <v>16</v>
      </c>
      <c r="B16">
        <f>Data!Y21</f>
        <v>470</v>
      </c>
      <c r="C16" t="str">
        <f>IF(Data!Z21="estimate","*","")</f>
        <v/>
      </c>
      <c r="D16" t="str">
        <f>IF(Data!AU21= "","",Data!AU21)</f>
        <v/>
      </c>
      <c r="E16" t="str">
        <f>IF(Data!AV21="estimate","*","")</f>
        <v/>
      </c>
    </row>
    <row r="17" spans="1:8" ht="17" customHeight="1">
      <c r="A17" s="5" t="s">
        <v>17</v>
      </c>
      <c r="B17">
        <f>Data!AA21</f>
        <v>3.08</v>
      </c>
      <c r="C17" t="str">
        <f>IF(Data!AB21="estimate","*","")</f>
        <v/>
      </c>
      <c r="D17" t="str">
        <f>IF(Data!AW21= "","",Data!AW21)</f>
        <v/>
      </c>
      <c r="E17" t="str">
        <f>IF(Data!AX21="estimate","*","")</f>
        <v/>
      </c>
    </row>
    <row r="18" spans="1:8" ht="17" customHeight="1">
      <c r="A18" s="5" t="s">
        <v>18</v>
      </c>
      <c r="B18">
        <f>Data!AC21</f>
        <v>383</v>
      </c>
      <c r="C18" t="str">
        <f>IF(Data!AD21="estimate","*","")</f>
        <v/>
      </c>
      <c r="D18" t="str">
        <f>IF(Data!AY21= "","",Data!AY21)</f>
        <v/>
      </c>
      <c r="E18" t="str">
        <f>IF(Data!AZ21="estimate","*","")</f>
        <v/>
      </c>
    </row>
    <row r="19" spans="1:8" ht="5" customHeight="1"/>
    <row r="20" spans="1:8" ht="35" customHeight="1">
      <c r="A20" s="5" t="s">
        <v>31</v>
      </c>
      <c r="B20" s="44" t="s">
        <v>82</v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Data!B18</f>
        <v>Australia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Data!E18</f>
        <v>1250</v>
      </c>
      <c r="C3" t="str">
        <f>IF(Data!F18="estimate","*","")</f>
        <v>*</v>
      </c>
    </row>
    <row r="4" spans="1:10" ht="5" customHeight="1"/>
    <row r="5" spans="1:10" s="2" customFormat="1" ht="17" customHeight="1">
      <c r="A5" s="5" t="s">
        <v>6</v>
      </c>
      <c r="B5" s="2">
        <f>Data!G18</f>
        <v>1600000</v>
      </c>
      <c r="C5" s="2" t="str">
        <f>IF(Data!H18="estimate","*","")</f>
        <v>*</v>
      </c>
      <c r="E5" s="6"/>
    </row>
    <row r="6" spans="1:10" ht="15">
      <c r="B6" s="5"/>
      <c r="C6" s="9" t="str">
        <f>IF(E7="","All Holsteins","Black and White")</f>
        <v>All Holsteins</v>
      </c>
      <c r="E6" s="9" t="str">
        <f>IF(E7="","","Red and White")</f>
        <v/>
      </c>
      <c r="F6" s="9"/>
    </row>
    <row r="7" spans="1:10" ht="17" customHeight="1">
      <c r="A7" s="5" t="s">
        <v>8</v>
      </c>
      <c r="B7">
        <f>Data!J18</f>
        <v>1280000</v>
      </c>
      <c r="C7" t="str">
        <f>IF(Data!K18="estimate","*","")</f>
        <v>*</v>
      </c>
      <c r="D7" t="str">
        <f>IF(Data!AF18= "","",Data!AF18)</f>
        <v/>
      </c>
      <c r="E7" t="str">
        <f>IF(Data!AG18="estimate","*","")</f>
        <v/>
      </c>
      <c r="F7" s="2"/>
      <c r="G7" s="2"/>
      <c r="H7" s="2"/>
      <c r="I7" s="2"/>
      <c r="J7" s="2"/>
    </row>
    <row r="8" spans="1:10" ht="17" customHeight="1">
      <c r="A8" s="5" t="s">
        <v>9</v>
      </c>
      <c r="B8">
        <f>Data!L18</f>
        <v>320000</v>
      </c>
      <c r="C8" t="str">
        <f>IF(Data!M18="estimate","*","")</f>
        <v>*</v>
      </c>
      <c r="D8" t="str">
        <f>IF(Data!AH18= "","",Data!AH18)</f>
        <v/>
      </c>
      <c r="E8" t="str">
        <f>IF(Data!AI18="estimate","*","")</f>
        <v/>
      </c>
    </row>
    <row r="9" spans="1:10" ht="17" customHeight="1">
      <c r="A9" s="5" t="s">
        <v>10</v>
      </c>
      <c r="B9">
        <f>Data!N18</f>
        <v>50000</v>
      </c>
      <c r="C9" s="2" t="str">
        <f>IF(Data!O18="estimate","*","")</f>
        <v>*</v>
      </c>
      <c r="D9" t="str">
        <f>IF(Data!AJ18= "","",Data!AJ18)</f>
        <v/>
      </c>
      <c r="E9" s="2" t="str">
        <f>IF(Data!AK18="estimate","*","")</f>
        <v/>
      </c>
    </row>
    <row r="10" spans="1:10" ht="17" customHeight="1">
      <c r="A10" s="5" t="s">
        <v>11</v>
      </c>
      <c r="B10" s="4">
        <f>Data!P18</f>
        <v>320000</v>
      </c>
      <c r="C10" s="2" t="str">
        <f>IF(Data!Q18="estimate","*","")</f>
        <v>*</v>
      </c>
      <c r="D10" t="str">
        <f>IF(Data!AL18= "","",Data!AL18)</f>
        <v/>
      </c>
      <c r="E10" t="str">
        <f>IF(Data!AM18="estimate","*","")</f>
        <v/>
      </c>
    </row>
    <row r="11" spans="1:10" ht="17" customHeight="1">
      <c r="A11" s="7" t="s">
        <v>12</v>
      </c>
      <c r="B11" s="4">
        <f>Data!R18</f>
        <v>295000</v>
      </c>
      <c r="C11" s="2" t="str">
        <f>IF(Data!S18="estimate","*","")</f>
        <v>*</v>
      </c>
      <c r="D11" s="3" t="str">
        <f>IF(Data!AN18= "","",Data!AN18)</f>
        <v/>
      </c>
      <c r="E11" s="3" t="str">
        <f>IF(Data!AM18="estimate","*","")</f>
        <v/>
      </c>
    </row>
    <row r="12" spans="1:10" ht="17" customHeight="1">
      <c r="A12" s="5" t="s">
        <v>13</v>
      </c>
      <c r="B12" s="10" t="str">
        <f>Data!T18</f>
        <v>Yes</v>
      </c>
      <c r="C12" s="11"/>
      <c r="D12" s="11" t="str">
        <f>IF(Data!AP18= "","",Data!AP18)</f>
        <v/>
      </c>
    </row>
    <row r="13" spans="1:10" ht="17" customHeight="1">
      <c r="A13" s="5" t="s">
        <v>14</v>
      </c>
      <c r="B13">
        <f>Data!U18</f>
        <v>7750</v>
      </c>
      <c r="C13" t="str">
        <f>IF(Data!V18="estimate","*","")</f>
        <v>*</v>
      </c>
      <c r="D13" t="str">
        <f>IF(Data!AQ18= "","",Data!AQ18)</f>
        <v/>
      </c>
      <c r="E13" t="str">
        <f>IF(Data!AR18="estimate","*","")</f>
        <v/>
      </c>
    </row>
    <row r="14" spans="1:10" ht="17" customHeight="1">
      <c r="A14" s="5" t="s">
        <v>15</v>
      </c>
      <c r="B14">
        <f>Data!W18</f>
        <v>3.85</v>
      </c>
      <c r="C14" t="str">
        <f>IF(Data!X18="estimate","*","")</f>
        <v/>
      </c>
      <c r="D14" t="str">
        <f>IF(Data!AS18= "","",Data!AS18)</f>
        <v/>
      </c>
      <c r="E14" t="str">
        <f>IF(Data!AT18="estimate","*","")</f>
        <v/>
      </c>
    </row>
    <row r="15" spans="1:10" ht="17" customHeight="1">
      <c r="A15" s="5" t="s">
        <v>16</v>
      </c>
      <c r="B15">
        <f>Data!Y18</f>
        <v>290</v>
      </c>
      <c r="C15" t="str">
        <f>IF(Data!Z18="estimate","*","")</f>
        <v/>
      </c>
      <c r="D15" t="str">
        <f>IF(Data!AU18= "","",Data!AU18)</f>
        <v/>
      </c>
      <c r="E15" t="str">
        <f>IF(Data!AV18="estimate","*","")</f>
        <v/>
      </c>
    </row>
    <row r="16" spans="1:10" ht="17" customHeight="1">
      <c r="A16" s="5" t="s">
        <v>17</v>
      </c>
      <c r="B16">
        <f>Data!AA18</f>
        <v>3.26</v>
      </c>
      <c r="C16" t="str">
        <f>IF(Data!AB18="estimate","*","")</f>
        <v/>
      </c>
      <c r="D16" t="str">
        <f>IF(Data!AW18= "","",Data!AW18)</f>
        <v/>
      </c>
      <c r="E16" t="str">
        <f>IF(Data!AX18="estimate","*","")</f>
        <v/>
      </c>
    </row>
    <row r="17" spans="1:5" ht="17" customHeight="1">
      <c r="A17" s="5" t="s">
        <v>18</v>
      </c>
      <c r="B17">
        <f>Data!AC18</f>
        <v>246</v>
      </c>
      <c r="C17" t="str">
        <f>IF(Data!AD18="estimate","*","")</f>
        <v/>
      </c>
      <c r="D17" t="str">
        <f>IF(Data!AY18= "","",Data!AY18)</f>
        <v/>
      </c>
      <c r="E17" t="str">
        <f>IF(Data!AZ18="estimate","*","")</f>
        <v/>
      </c>
    </row>
    <row r="18" spans="1:5" ht="4" customHeight="1"/>
    <row r="19" spans="1:5" ht="17" customHeight="1">
      <c r="A19" s="5" t="s">
        <v>31</v>
      </c>
    </row>
    <row r="20" spans="1:5" ht="15" customHeight="1">
      <c r="A20" s="14" t="s">
        <v>44</v>
      </c>
      <c r="B20" s="15" t="s">
        <v>43</v>
      </c>
    </row>
    <row r="21" spans="1:5" ht="15" customHeight="1">
      <c r="A21" s="12" t="s">
        <v>34</v>
      </c>
      <c r="B21" s="13" t="s">
        <v>38</v>
      </c>
    </row>
    <row r="22" spans="1:5" ht="15" customHeight="1">
      <c r="A22" s="12" t="s">
        <v>35</v>
      </c>
      <c r="B22" s="13" t="s">
        <v>39</v>
      </c>
    </row>
    <row r="23" spans="1:5" ht="15" customHeight="1">
      <c r="A23" s="12" t="s">
        <v>36</v>
      </c>
      <c r="B23" s="13" t="s">
        <v>40</v>
      </c>
    </row>
    <row r="24" spans="1:5" ht="15" customHeight="1">
      <c r="A24" s="12" t="s">
        <v>32</v>
      </c>
      <c r="B24" s="13" t="s">
        <v>41</v>
      </c>
    </row>
    <row r="25" spans="1:5" ht="15" customHeight="1">
      <c r="A25" s="12" t="s">
        <v>97</v>
      </c>
      <c r="B25" s="13" t="s">
        <v>98</v>
      </c>
    </row>
    <row r="26" spans="1:5" ht="15" customHeight="1">
      <c r="A26" s="12" t="s">
        <v>37</v>
      </c>
      <c r="B26" s="13" t="s">
        <v>42</v>
      </c>
    </row>
    <row r="27" spans="1:5" ht="15" customHeight="1">
      <c r="A27" s="12" t="s">
        <v>45</v>
      </c>
      <c r="B27" s="13" t="s">
        <v>42</v>
      </c>
    </row>
    <row r="28" spans="1:5" ht="15" customHeight="1">
      <c r="A28" s="12" t="s">
        <v>99</v>
      </c>
      <c r="B28" s="13" t="s">
        <v>100</v>
      </c>
    </row>
  </sheetData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150" zoomScaleNormal="150" zoomScalePageLayoutView="150" workbookViewId="0">
      <selection activeCell="G17" sqref="G1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Data!B13</f>
        <v>Belgium (Walloon Region)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Data!E13</f>
        <v>822</v>
      </c>
      <c r="C3" t="str">
        <f>IF(Data!F13="estimate","*","")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Data!G13</f>
        <v>195232</v>
      </c>
      <c r="C5" s="2" t="str">
        <f>IF(Data!H13="estimate","*","")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Data!J13</f>
        <v>0</v>
      </c>
      <c r="C8" t="str">
        <f>IF(Data!K13="estimate","*","")</f>
        <v/>
      </c>
      <c r="D8" t="str">
        <f>IF(Data!AF13= "","",Data!AF13)</f>
        <v/>
      </c>
      <c r="E8" t="str">
        <f>IF(Data!AG13="estimate","*","")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Data!L13</f>
        <v>41638</v>
      </c>
      <c r="C9" t="str">
        <f>IF(Data!M13="estimate","*","")</f>
        <v/>
      </c>
      <c r="D9">
        <f>IF(Data!AH13= "","",Data!AH13)</f>
        <v>5462</v>
      </c>
      <c r="E9" t="str">
        <f>IF(Data!AI13="estimate","*","")</f>
        <v/>
      </c>
    </row>
    <row r="10" spans="1:10" ht="17" customHeight="1">
      <c r="A10" s="5" t="s">
        <v>10</v>
      </c>
      <c r="B10">
        <f>Data!N13</f>
        <v>13677</v>
      </c>
      <c r="C10" s="2" t="str">
        <f>IF(Data!O13="estimate","*","")</f>
        <v/>
      </c>
      <c r="D10">
        <f>IF(Data!AJ13= "","",Data!AJ13)</f>
        <v>1623</v>
      </c>
      <c r="E10" s="2" t="str">
        <f>IF(Data!AK13="estimate","*","")</f>
        <v/>
      </c>
    </row>
    <row r="11" spans="1:10" ht="17" customHeight="1">
      <c r="A11" s="5" t="s">
        <v>11</v>
      </c>
      <c r="B11" s="4">
        <f>Data!P13</f>
        <v>52719</v>
      </c>
      <c r="C11" s="2" t="str">
        <f>IF(Data!Q13="estimate","*","")</f>
        <v/>
      </c>
      <c r="D11">
        <f>IF(Data!AL13= "","",Data!AL13)</f>
        <v>7599</v>
      </c>
      <c r="E11" t="str">
        <f>IF(Data!AM13="estimate","*","")</f>
        <v/>
      </c>
    </row>
    <row r="12" spans="1:10" ht="17" customHeight="1">
      <c r="A12" s="7" t="s">
        <v>12</v>
      </c>
      <c r="B12" s="4">
        <f>Data!R13</f>
        <v>37002</v>
      </c>
      <c r="C12" s="2" t="str">
        <f>IF(Data!S13="estimate","*","")</f>
        <v/>
      </c>
      <c r="D12" s="3">
        <f>IF(Data!AN13= "","",Data!AN13)</f>
        <v>5689</v>
      </c>
      <c r="E12" s="3" t="str">
        <f>IF(Data!AM13="estimate","*","")</f>
        <v/>
      </c>
    </row>
    <row r="13" spans="1:10" ht="17" customHeight="1">
      <c r="A13" s="5" t="s">
        <v>13</v>
      </c>
      <c r="B13" s="10" t="str">
        <f>Data!T13</f>
        <v>Yes</v>
      </c>
      <c r="C13" s="11"/>
      <c r="D13" s="11" t="str">
        <f>IF(Data!AP13= "","",Data!AP13)</f>
        <v>Yes</v>
      </c>
    </row>
    <row r="14" spans="1:10" ht="17" customHeight="1">
      <c r="A14" s="5" t="s">
        <v>14</v>
      </c>
      <c r="B14">
        <f>Data!U13</f>
        <v>7942</v>
      </c>
      <c r="C14" t="str">
        <f>IF(Data!V13="estimate","*","")</f>
        <v/>
      </c>
      <c r="D14">
        <f>IF(Data!AQ13= "","",Data!AQ13)</f>
        <v>7157</v>
      </c>
      <c r="E14" t="str">
        <f>IF(Data!AR13="estimate","*","")</f>
        <v/>
      </c>
    </row>
    <row r="15" spans="1:10" ht="17" customHeight="1">
      <c r="A15" s="5" t="s">
        <v>15</v>
      </c>
      <c r="B15">
        <f>Data!W13</f>
        <v>3.92</v>
      </c>
      <c r="C15" t="str">
        <f>IF(Data!X13="estimate","*","")</f>
        <v/>
      </c>
      <c r="D15">
        <f>IF(Data!AS13= "","",Data!AS13)</f>
        <v>4.0599999999999996</v>
      </c>
      <c r="E15" t="str">
        <f>IF(Data!AT13="estimate","*","")</f>
        <v/>
      </c>
    </row>
    <row r="16" spans="1:10" ht="17" customHeight="1">
      <c r="A16" s="5" t="s">
        <v>16</v>
      </c>
      <c r="B16">
        <f>Data!Y13</f>
        <v>312</v>
      </c>
      <c r="C16" t="str">
        <f>IF(Data!Z13="estimate","*","")</f>
        <v/>
      </c>
      <c r="D16">
        <f>IF(Data!AU13= "","",Data!AU13)</f>
        <v>291</v>
      </c>
      <c r="E16" t="str">
        <f>IF(Data!AV13="estimate","*","")</f>
        <v/>
      </c>
    </row>
    <row r="17" spans="1:5" ht="17" customHeight="1">
      <c r="A17" s="5" t="s">
        <v>17</v>
      </c>
      <c r="B17">
        <f>Data!AA13</f>
        <v>3.32</v>
      </c>
      <c r="C17" t="str">
        <f>IF(Data!AB13="estimate","*","")</f>
        <v/>
      </c>
      <c r="D17">
        <f>IF(Data!AW13= "","",Data!AW13)</f>
        <v>3.36</v>
      </c>
      <c r="E17" t="str">
        <f>IF(Data!AX13="estimate","*","")</f>
        <v/>
      </c>
    </row>
    <row r="18" spans="1:5" ht="17" customHeight="1">
      <c r="A18" s="5" t="s">
        <v>18</v>
      </c>
      <c r="B18">
        <f>Data!AC13</f>
        <v>264</v>
      </c>
      <c r="C18" t="str">
        <f>IF(Data!AD13="estimate","*","")</f>
        <v/>
      </c>
      <c r="D18">
        <f>IF(Data!AY13= "","",Data!AY13)</f>
        <v>241</v>
      </c>
      <c r="E18" t="str">
        <f>IF(Data!AZ13="estimate","*","")</f>
        <v/>
      </c>
    </row>
    <row r="19" spans="1:5" ht="5" customHeight="1"/>
    <row r="20" spans="1:5" ht="17" customHeight="1">
      <c r="A20" s="5" t="s">
        <v>31</v>
      </c>
      <c r="B20" t="str">
        <f>IF(Data!BA13= "","",Data!BA13)</f>
        <v/>
      </c>
    </row>
    <row r="21" spans="1:5" ht="5" customHeight="1"/>
    <row r="22" spans="1:5" ht="15" customHeight="1">
      <c r="A22" s="14" t="s">
        <v>44</v>
      </c>
      <c r="B22" s="15" t="s">
        <v>43</v>
      </c>
    </row>
    <row r="23" spans="1:5" ht="15" customHeight="1">
      <c r="A23" s="12" t="s">
        <v>34</v>
      </c>
      <c r="B23" s="13" t="s">
        <v>38</v>
      </c>
    </row>
    <row r="24" spans="1:5" ht="15" customHeight="1">
      <c r="A24" s="12" t="s">
        <v>35</v>
      </c>
      <c r="B24" s="13" t="s">
        <v>39</v>
      </c>
    </row>
    <row r="25" spans="1:5" ht="15" customHeight="1">
      <c r="A25" s="12" t="s">
        <v>36</v>
      </c>
      <c r="B25" s="13" t="s">
        <v>40</v>
      </c>
    </row>
    <row r="26" spans="1:5" ht="15" customHeight="1">
      <c r="A26" s="12" t="s">
        <v>32</v>
      </c>
      <c r="B26" s="13" t="s">
        <v>41</v>
      </c>
    </row>
    <row r="27" spans="1:5" ht="15" customHeight="1">
      <c r="A27" s="12" t="s">
        <v>97</v>
      </c>
      <c r="B27" s="13" t="s">
        <v>98</v>
      </c>
    </row>
    <row r="28" spans="1:5" ht="15" customHeight="1">
      <c r="A28" s="12" t="s">
        <v>37</v>
      </c>
      <c r="B28" s="13" t="s">
        <v>42</v>
      </c>
    </row>
    <row r="29" spans="1:5" ht="15" customHeight="1">
      <c r="A29" s="12" t="s">
        <v>45</v>
      </c>
      <c r="B29" s="13" t="s">
        <v>42</v>
      </c>
    </row>
    <row r="30" spans="1:5" ht="15" customHeight="1">
      <c r="A30" s="12" t="s">
        <v>99</v>
      </c>
      <c r="B30" s="13" t="s">
        <v>100</v>
      </c>
    </row>
  </sheetData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8" zoomScale="150" zoomScaleNormal="150" zoomScalePageLayoutView="150" workbookViewId="0">
      <selection activeCell="A13" sqref="A1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Data!B32</f>
        <v>Brazil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Data!E32</f>
        <v>1873</v>
      </c>
      <c r="C3" t="str">
        <f>IF(Data!F32="estimate","*","")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Data!G32</f>
        <v>0</v>
      </c>
      <c r="C5" s="2" t="str">
        <f>IF(Data!H32="estimate","*","")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Data!J32</f>
        <v>325015</v>
      </c>
      <c r="C8" t="str">
        <f>IF(Data!K32="estimate","*","")</f>
        <v/>
      </c>
      <c r="D8" t="str">
        <f>IF(Data!AF32= "","",Data!AF32)</f>
        <v/>
      </c>
      <c r="E8" t="str">
        <f>IF(Data!AG32="estimate","*","")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Data!L32</f>
        <v>50406</v>
      </c>
      <c r="C9" t="str">
        <f>IF(Data!M32="estimate","*","")</f>
        <v/>
      </c>
      <c r="D9" t="str">
        <f>IF(Data!AH32= "","",Data!AH32)</f>
        <v/>
      </c>
      <c r="E9" t="str">
        <f>IF(Data!AI32="estimate","*","")</f>
        <v/>
      </c>
    </row>
    <row r="10" spans="1:10" ht="17" customHeight="1">
      <c r="A10" s="5" t="s">
        <v>10</v>
      </c>
      <c r="B10">
        <f>Data!N32</f>
        <v>48973</v>
      </c>
      <c r="C10" s="2" t="str">
        <f>IF(Data!O32="estimate","*","")</f>
        <v/>
      </c>
      <c r="D10" t="str">
        <f>IF(Data!AJ32= "","",Data!AJ32)</f>
        <v/>
      </c>
      <c r="E10" s="2" t="str">
        <f>IF(Data!AK32="estimate","*","")</f>
        <v/>
      </c>
    </row>
    <row r="11" spans="1:10" ht="17" customHeight="1">
      <c r="A11" s="5" t="s">
        <v>11</v>
      </c>
      <c r="B11" s="4">
        <f>Data!P32</f>
        <v>112</v>
      </c>
      <c r="C11" s="2" t="str">
        <f>IF(Data!Q32="estimate","*","")</f>
        <v>*</v>
      </c>
      <c r="D11" t="str">
        <f>IF(Data!AL32= "","",Data!AL32)</f>
        <v/>
      </c>
      <c r="E11" t="str">
        <f>IF(Data!AM32="estimate","*","")</f>
        <v/>
      </c>
    </row>
    <row r="12" spans="1:10" ht="17" customHeight="1">
      <c r="A12" s="7" t="s">
        <v>12</v>
      </c>
      <c r="B12" s="4">
        <f>Data!R32</f>
        <v>229185</v>
      </c>
      <c r="C12" s="2" t="str">
        <f>IF(Data!S32="estimate","*","")</f>
        <v/>
      </c>
      <c r="D12" s="3" t="str">
        <f>IF(Data!AN32= "","",Data!AN32)</f>
        <v/>
      </c>
      <c r="E12" s="3" t="str">
        <f>IF(Data!AM32="estimate","*","")</f>
        <v/>
      </c>
    </row>
    <row r="13" spans="1:10" ht="17" customHeight="1">
      <c r="A13" s="5" t="s">
        <v>13</v>
      </c>
      <c r="B13" s="10"/>
      <c r="C13" s="11"/>
      <c r="D13" s="11" t="str">
        <f>IF(Data!AP32= "","",Data!AP32)</f>
        <v/>
      </c>
    </row>
    <row r="14" spans="1:10" ht="17" customHeight="1">
      <c r="A14" s="5" t="s">
        <v>14</v>
      </c>
      <c r="B14">
        <f>Data!U32</f>
        <v>7853</v>
      </c>
      <c r="C14" t="str">
        <f>IF(Data!V32="estimate","*","")</f>
        <v/>
      </c>
      <c r="D14" t="str">
        <f>IF(Data!AQ32= "","",Data!AQ32)</f>
        <v/>
      </c>
      <c r="E14" t="str">
        <f>IF(Data!AR32="estimate","*","")</f>
        <v/>
      </c>
    </row>
    <row r="15" spans="1:10" ht="17" customHeight="1">
      <c r="A15" s="5" t="s">
        <v>15</v>
      </c>
      <c r="B15" s="20">
        <f>Data!W32</f>
        <v>358</v>
      </c>
      <c r="C15" t="str">
        <f>IF(Data!X32="estimate","*","")</f>
        <v/>
      </c>
      <c r="D15" t="str">
        <f>IF(Data!AS32= "","",Data!AS32)</f>
        <v/>
      </c>
      <c r="E15" t="str">
        <f>IF(Data!AT32="estimate","*","")</f>
        <v/>
      </c>
    </row>
    <row r="16" spans="1:10" ht="17" customHeight="1">
      <c r="A16" s="5" t="s">
        <v>16</v>
      </c>
      <c r="B16">
        <f>Data!Y32</f>
        <v>284</v>
      </c>
      <c r="C16" t="str">
        <f>IF(Data!Z32="estimate","*","")</f>
        <v/>
      </c>
      <c r="D16" t="str">
        <f>IF(Data!AU32= "","",Data!AU32)</f>
        <v/>
      </c>
      <c r="E16" t="str">
        <f>IF(Data!AV32="estimate","*","")</f>
        <v/>
      </c>
    </row>
    <row r="17" spans="1:8" ht="17" customHeight="1">
      <c r="A17" s="5" t="s">
        <v>17</v>
      </c>
      <c r="B17" s="20">
        <f>Data!AA32</f>
        <v>317</v>
      </c>
      <c r="C17" t="str">
        <f>IF(Data!AB32="estimate","*","")</f>
        <v/>
      </c>
      <c r="D17" t="str">
        <f>IF(Data!AW32= "","",Data!AW32)</f>
        <v/>
      </c>
      <c r="E17" t="str">
        <f>IF(Data!AX32="estimate","*","")</f>
        <v/>
      </c>
    </row>
    <row r="18" spans="1:8" ht="17" customHeight="1">
      <c r="A18" s="5" t="s">
        <v>18</v>
      </c>
      <c r="B18">
        <f>Data!AC32</f>
        <v>248</v>
      </c>
      <c r="C18" t="str">
        <f>IF(Data!AD32="estimate","*","")</f>
        <v/>
      </c>
      <c r="D18" t="str">
        <f>IF(Data!AY32= "","",Data!AY32)</f>
        <v/>
      </c>
      <c r="E18" t="str">
        <f>IF(Data!AZ32="estimate","*","")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IF(Data!BA32= "","",Data!BA32)</f>
        <v/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A20" sqref="A2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Data!B31</f>
        <v>COLOMBIA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Data!E31</f>
        <v>143</v>
      </c>
      <c r="C3" t="str">
        <f>IF(Data!F31="estimate","*","")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Data!G31</f>
        <v>930496</v>
      </c>
      <c r="C5" s="2" t="str">
        <f>IF(Data!H31="estimate","*","")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Data!J31</f>
        <v>23237</v>
      </c>
      <c r="C8" t="str">
        <f>IF(Data!K31="estimate","*","")</f>
        <v/>
      </c>
      <c r="D8" t="str">
        <f>IF(Data!AF31= "","",Data!AF31)</f>
        <v/>
      </c>
      <c r="E8" t="str">
        <f>IF(Data!AG31="estimate","*","")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Data!L31</f>
        <v>16076</v>
      </c>
      <c r="C9" t="str">
        <f>IF(Data!M31="estimate","*","")</f>
        <v/>
      </c>
      <c r="D9" t="str">
        <f>IF(Data!AH31= "","",Data!AH31)</f>
        <v/>
      </c>
      <c r="E9" t="str">
        <f>IF(Data!AI31="estimate","*","")</f>
        <v/>
      </c>
    </row>
    <row r="10" spans="1:10" ht="17" customHeight="1">
      <c r="A10" s="5" t="s">
        <v>10</v>
      </c>
      <c r="B10">
        <f>Data!N31</f>
        <v>4111</v>
      </c>
      <c r="C10" s="2" t="str">
        <f>IF(Data!O31="estimate","*","")</f>
        <v/>
      </c>
      <c r="D10" t="str">
        <f>IF(Data!AJ31= "","",Data!AJ31)</f>
        <v/>
      </c>
      <c r="E10" s="2" t="str">
        <f>IF(Data!AK31="estimate","*","")</f>
        <v/>
      </c>
    </row>
    <row r="11" spans="1:10" ht="17" customHeight="1">
      <c r="A11" s="5" t="s">
        <v>11</v>
      </c>
      <c r="B11" s="4">
        <f>Data!P31</f>
        <v>10961</v>
      </c>
      <c r="C11" s="2" t="str">
        <f>IF(Data!Q31="estimate","*","")</f>
        <v/>
      </c>
      <c r="D11" t="str">
        <f>IF(Data!AL31= "","",Data!AL31)</f>
        <v/>
      </c>
      <c r="E11" t="str">
        <f>IF(Data!AM31="estimate","*","")</f>
        <v/>
      </c>
    </row>
    <row r="12" spans="1:10" ht="17" customHeight="1">
      <c r="A12" s="7" t="s">
        <v>12</v>
      </c>
      <c r="B12" s="4">
        <f>Data!R31</f>
        <v>10961</v>
      </c>
      <c r="C12" s="2" t="str">
        <f>IF(Data!S31="estimate","*","")</f>
        <v/>
      </c>
      <c r="D12" s="3" t="str">
        <f>IF(Data!AN31= "","",Data!AN31)</f>
        <v/>
      </c>
      <c r="E12" s="3" t="str">
        <f>IF(Data!AM31="estimate","*","")</f>
        <v/>
      </c>
    </row>
    <row r="13" spans="1:10" ht="17" customHeight="1">
      <c r="A13" s="5" t="s">
        <v>13</v>
      </c>
      <c r="B13" s="10"/>
      <c r="C13" s="11"/>
      <c r="D13" s="11" t="str">
        <f>IF(Data!AP31= "","",Data!AP31)</f>
        <v/>
      </c>
    </row>
    <row r="14" spans="1:10" ht="17" customHeight="1">
      <c r="A14" s="5" t="s">
        <v>14</v>
      </c>
      <c r="B14">
        <f>Data!U31</f>
        <v>6305</v>
      </c>
      <c r="C14" t="str">
        <f>IF(Data!V31="estimate","*","")</f>
        <v/>
      </c>
      <c r="D14" t="str">
        <f>IF(Data!AQ31= "","",Data!AQ31)</f>
        <v/>
      </c>
      <c r="E14" t="str">
        <f>IF(Data!AR31="estimate","*","")</f>
        <v/>
      </c>
    </row>
    <row r="15" spans="1:10" ht="17" customHeight="1">
      <c r="A15" s="5" t="s">
        <v>15</v>
      </c>
      <c r="B15" s="20">
        <f>Data!W31</f>
        <v>3.42</v>
      </c>
      <c r="C15" t="str">
        <f>IF(Data!X31="estimate","*","")</f>
        <v>*</v>
      </c>
      <c r="D15" t="str">
        <f>IF(Data!AS31= "","",Data!AS31)</f>
        <v/>
      </c>
      <c r="E15" t="str">
        <f>IF(Data!AT31="estimate","*","")</f>
        <v/>
      </c>
    </row>
    <row r="16" spans="1:10" ht="17" customHeight="1">
      <c r="A16" s="5" t="s">
        <v>16</v>
      </c>
      <c r="B16">
        <f>Data!Y31</f>
        <v>228</v>
      </c>
      <c r="C16" t="str">
        <f>IF(Data!Z31="estimate","*","")</f>
        <v/>
      </c>
      <c r="D16" t="str">
        <f>IF(Data!AU31= "","",Data!AU31)</f>
        <v/>
      </c>
      <c r="E16" t="str">
        <f>IF(Data!AV31="estimate","*","")</f>
        <v/>
      </c>
    </row>
    <row r="17" spans="1:8" ht="17" customHeight="1">
      <c r="A17" s="5" t="s">
        <v>17</v>
      </c>
      <c r="B17" s="20">
        <f>Data!AA31</f>
        <v>3.1</v>
      </c>
      <c r="C17" t="str">
        <f>IF(Data!AB31="estimate","*","")</f>
        <v>*</v>
      </c>
      <c r="D17" t="str">
        <f>IF(Data!AW31= "","",Data!AW31)</f>
        <v/>
      </c>
      <c r="E17" t="str">
        <f>IF(Data!AX31="estimate","*","")</f>
        <v/>
      </c>
    </row>
    <row r="18" spans="1:8" ht="17" customHeight="1">
      <c r="A18" s="5" t="s">
        <v>18</v>
      </c>
      <c r="B18">
        <f>Data!AC31</f>
        <v>208</v>
      </c>
      <c r="C18" t="str">
        <f>IF(Data!AD31="estimate","*","")</f>
        <v>*</v>
      </c>
      <c r="D18" t="str">
        <f>IF(Data!AY31= "","",Data!AY31)</f>
        <v/>
      </c>
      <c r="E18" t="str">
        <f>IF(Data!AZ31="estimate","*","")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IF(Data!BA31= "","",Data!BA31)</f>
        <v/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Data!B25</f>
        <v>Croatia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Data!E25</f>
        <v>2000</v>
      </c>
      <c r="C3" t="str">
        <f>IF(Data!F25="estimate","*","")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Data!G25</f>
        <v>95000</v>
      </c>
      <c r="C5" s="2" t="str">
        <f>IF(Data!H25="estimate","*","")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Data!J25</f>
        <v>38000</v>
      </c>
      <c r="C8" t="str">
        <f>IF(Data!K25="estimate","*","")</f>
        <v/>
      </c>
      <c r="D8" t="str">
        <f>IF(Data!AF25= "","",Data!AF25)</f>
        <v/>
      </c>
      <c r="E8" t="str">
        <f>IF(Data!AG25="estimate","*","")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Data!L25</f>
        <v>35000</v>
      </c>
      <c r="C9" t="str">
        <f>IF(Data!M25="estimate","*","")</f>
        <v/>
      </c>
      <c r="D9" t="str">
        <f>IF(Data!AH25= "","",Data!AH25)</f>
        <v/>
      </c>
      <c r="E9" t="str">
        <f>IF(Data!AI25="estimate","*","")</f>
        <v/>
      </c>
    </row>
    <row r="10" spans="1:10" ht="17" customHeight="1">
      <c r="A10" s="5" t="s">
        <v>10</v>
      </c>
      <c r="B10">
        <f>Data!N25</f>
        <v>10000</v>
      </c>
      <c r="C10" s="2" t="str">
        <f>IF(Data!O25="estimate","*","")</f>
        <v/>
      </c>
      <c r="D10" t="str">
        <f>IF(Data!AJ25= "","",Data!AJ25)</f>
        <v/>
      </c>
      <c r="E10" s="2" t="str">
        <f>IF(Data!AK25="estimate","*","")</f>
        <v/>
      </c>
    </row>
    <row r="11" spans="1:10" ht="17" customHeight="1">
      <c r="A11" s="5" t="s">
        <v>11</v>
      </c>
      <c r="B11" s="4">
        <f>Data!P25</f>
        <v>34754</v>
      </c>
      <c r="C11" s="2" t="str">
        <f>IF(Data!Q25="estimate","*","")</f>
        <v/>
      </c>
      <c r="D11" t="str">
        <f>IF(Data!AL25= "","",Data!AL25)</f>
        <v/>
      </c>
      <c r="E11" t="str">
        <f>IF(Data!AM25="estimate","*","")</f>
        <v/>
      </c>
    </row>
    <row r="12" spans="1:10" ht="17" customHeight="1">
      <c r="A12" s="7" t="s">
        <v>12</v>
      </c>
      <c r="B12" s="4">
        <f>Data!R25</f>
        <v>26069</v>
      </c>
      <c r="C12" s="2" t="str">
        <f>IF(Data!S25="estimate","*","")</f>
        <v/>
      </c>
      <c r="D12" s="3" t="str">
        <f>IF(Data!AN25= "","",Data!AN25)</f>
        <v/>
      </c>
      <c r="E12" s="3" t="str">
        <f>IF(Data!AM25="estimate","*","")</f>
        <v/>
      </c>
    </row>
    <row r="13" spans="1:10" ht="17" customHeight="1">
      <c r="A13" s="5" t="s">
        <v>13</v>
      </c>
      <c r="B13" s="10"/>
      <c r="C13" s="11"/>
      <c r="D13" s="11" t="str">
        <f>IF(Data!AP25= "","",Data!AP25)</f>
        <v/>
      </c>
    </row>
    <row r="14" spans="1:10" ht="17" customHeight="1">
      <c r="A14" s="5" t="s">
        <v>14</v>
      </c>
      <c r="B14">
        <f>Data!U25</f>
        <v>7889</v>
      </c>
      <c r="C14" t="str">
        <f>IF(Data!V25="estimate","*","")</f>
        <v/>
      </c>
      <c r="D14" t="str">
        <f>IF(Data!AQ25= "","",Data!AQ25)</f>
        <v/>
      </c>
      <c r="E14" t="str">
        <f>IF(Data!AR25="estimate","*","")</f>
        <v/>
      </c>
    </row>
    <row r="15" spans="1:10" ht="17" customHeight="1">
      <c r="A15" s="5" t="s">
        <v>15</v>
      </c>
      <c r="B15" s="20">
        <f>Data!W25</f>
        <v>4</v>
      </c>
      <c r="C15" t="str">
        <f>IF(Data!X25="estimate","*","")</f>
        <v/>
      </c>
      <c r="D15" t="str">
        <f>IF(Data!AS25= "","",Data!AS25)</f>
        <v/>
      </c>
      <c r="E15" t="str">
        <f>IF(Data!AT25="estimate","*","")</f>
        <v/>
      </c>
    </row>
    <row r="16" spans="1:10" ht="17" customHeight="1">
      <c r="A16" s="5" t="s">
        <v>16</v>
      </c>
      <c r="B16">
        <f>Data!Y25</f>
        <v>316</v>
      </c>
      <c r="C16" t="str">
        <f>IF(Data!Z25="estimate","*","")</f>
        <v/>
      </c>
      <c r="D16" t="str">
        <f>IF(Data!AU25= "","",Data!AU25)</f>
        <v/>
      </c>
      <c r="E16" t="str">
        <f>IF(Data!AV25="estimate","*","")</f>
        <v/>
      </c>
    </row>
    <row r="17" spans="1:8" ht="17" customHeight="1">
      <c r="A17" s="5" t="s">
        <v>17</v>
      </c>
      <c r="B17" s="20">
        <f>Data!AA25</f>
        <v>3.3</v>
      </c>
      <c r="C17" t="str">
        <f>IF(Data!AB25="estimate","*","")</f>
        <v/>
      </c>
      <c r="D17" t="str">
        <f>IF(Data!AW25= "","",Data!AW25)</f>
        <v/>
      </c>
      <c r="E17" t="str">
        <f>IF(Data!AX25="estimate","*","")</f>
        <v/>
      </c>
    </row>
    <row r="18" spans="1:8" ht="17" customHeight="1">
      <c r="A18" s="5" t="s">
        <v>18</v>
      </c>
      <c r="B18">
        <f>Data!AC25</f>
        <v>260</v>
      </c>
      <c r="C18" t="str">
        <f>IF(Data!AD25="estimate","*","")</f>
        <v/>
      </c>
      <c r="D18" t="str">
        <f>IF(Data!AY25= "","",Data!AY25)</f>
        <v/>
      </c>
      <c r="E18" t="str">
        <f>IF(Data!AZ25="estimate","*","")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IF(Data!BA25= "","",Data!BA25)</f>
        <v/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9" sqref="B9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Data!B23</f>
        <v>Canada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Data!E23</f>
        <v>10028</v>
      </c>
      <c r="C3" t="str">
        <f>IF(Data!F23="estimate","*","")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Data!G23</f>
        <v>945000</v>
      </c>
      <c r="C5" s="2" t="str">
        <f>IF(Data!H23="estimate","*","")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Data!J23</f>
        <v>878850</v>
      </c>
      <c r="C8" t="str">
        <f>IF(Data!K23="estimate","*","")</f>
        <v>*</v>
      </c>
      <c r="D8" t="str">
        <f>IF(Data!AF23= "","",Data!AF23)</f>
        <v/>
      </c>
      <c r="E8" t="str">
        <f>IF(Data!AG23="estimate","*","")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Data!L23</f>
        <v>567450</v>
      </c>
      <c r="C9" t="str">
        <f>IF(Data!M23="estimate","*","")</f>
        <v/>
      </c>
      <c r="D9" t="str">
        <f>IF(Data!AH23= "","",Data!AH23)</f>
        <v/>
      </c>
      <c r="E9" t="str">
        <f>IF(Data!AI23="estimate","*","")</f>
        <v/>
      </c>
    </row>
    <row r="10" spans="1:10" ht="17" customHeight="1">
      <c r="A10" s="5" t="s">
        <v>10</v>
      </c>
      <c r="B10">
        <f>Data!N23</f>
        <v>289940</v>
      </c>
      <c r="C10" s="2" t="str">
        <f>IF(Data!O23="estimate","*","")</f>
        <v/>
      </c>
      <c r="D10" t="str">
        <f>IF(Data!AJ23= "","",Data!AJ23)</f>
        <v/>
      </c>
      <c r="E10" s="2" t="str">
        <f>IF(Data!AK23="estimate","*","")</f>
        <v/>
      </c>
    </row>
    <row r="11" spans="1:10" ht="17" customHeight="1">
      <c r="A11" s="5" t="s">
        <v>11</v>
      </c>
      <c r="B11" s="4">
        <f>Data!P23</f>
        <v>653603</v>
      </c>
      <c r="C11" s="2" t="str">
        <f>IF(Data!Q23="estimate","*","")</f>
        <v/>
      </c>
      <c r="D11" t="str">
        <f>IF(Data!AL23= "","",Data!AL23)</f>
        <v/>
      </c>
      <c r="E11" t="str">
        <f>IF(Data!AM23="estimate","*","")</f>
        <v/>
      </c>
    </row>
    <row r="12" spans="1:10" ht="17" customHeight="1">
      <c r="A12" s="7" t="s">
        <v>12</v>
      </c>
      <c r="B12" s="4">
        <f>Data!R23</f>
        <v>299507</v>
      </c>
      <c r="C12" s="2" t="str">
        <f>IF(Data!S23="estimate","*","")</f>
        <v/>
      </c>
      <c r="D12" s="3" t="str">
        <f>IF(Data!AN23= "","",Data!AN23)</f>
        <v/>
      </c>
      <c r="E12" s="3" t="str">
        <f>IF(Data!AM23="estimate","*","")</f>
        <v/>
      </c>
    </row>
    <row r="13" spans="1:10" ht="17" customHeight="1">
      <c r="A13" s="5" t="s">
        <v>13</v>
      </c>
      <c r="B13" s="10"/>
      <c r="C13" s="11"/>
      <c r="D13" s="11" t="str">
        <f>IF(Data!AP23= "","",Data!AP23)</f>
        <v/>
      </c>
    </row>
    <row r="14" spans="1:10" ht="17" customHeight="1">
      <c r="A14" s="5" t="s">
        <v>14</v>
      </c>
      <c r="B14">
        <f>Data!U23</f>
        <v>10756</v>
      </c>
      <c r="C14" t="str">
        <f>IF(Data!V23="estimate","*","")</f>
        <v/>
      </c>
      <c r="D14" t="str">
        <f>IF(Data!AQ23= "","",Data!AQ23)</f>
        <v/>
      </c>
      <c r="E14" t="str">
        <f>IF(Data!AR23="estimate","*","")</f>
        <v/>
      </c>
    </row>
    <row r="15" spans="1:10" ht="17" customHeight="1">
      <c r="A15" s="5" t="s">
        <v>15</v>
      </c>
      <c r="B15" s="20">
        <f>Data!W23</f>
        <v>3.93</v>
      </c>
      <c r="C15" t="str">
        <f>IF(Data!X23="estimate","*","")</f>
        <v/>
      </c>
      <c r="D15" t="str">
        <f>IF(Data!AS23= "","",Data!AS23)</f>
        <v/>
      </c>
      <c r="E15" t="str">
        <f>IF(Data!AT23="estimate","*","")</f>
        <v/>
      </c>
    </row>
    <row r="16" spans="1:10" ht="17" customHeight="1">
      <c r="A16" s="5" t="s">
        <v>16</v>
      </c>
      <c r="B16">
        <f>Data!Y23</f>
        <v>420</v>
      </c>
      <c r="C16" t="str">
        <f>IF(Data!Z23="estimate","*","")</f>
        <v/>
      </c>
      <c r="D16" t="str">
        <f>IF(Data!AU23= "","",Data!AU23)</f>
        <v/>
      </c>
      <c r="E16" t="str">
        <f>IF(Data!AV23="estimate","*","")</f>
        <v/>
      </c>
    </row>
    <row r="17" spans="1:8" ht="17" customHeight="1">
      <c r="A17" s="5" t="s">
        <v>17</v>
      </c>
      <c r="B17" s="20">
        <f>Data!AA23</f>
        <v>3.22</v>
      </c>
      <c r="C17" t="str">
        <f>IF(Data!AB23="estimate","*","")</f>
        <v/>
      </c>
      <c r="D17" t="str">
        <f>IF(Data!AW23= "","",Data!AW23)</f>
        <v/>
      </c>
      <c r="E17" t="str">
        <f>IF(Data!AX23="estimate","*","")</f>
        <v/>
      </c>
    </row>
    <row r="18" spans="1:8" ht="17" customHeight="1">
      <c r="A18" s="5" t="s">
        <v>18</v>
      </c>
      <c r="B18">
        <f>Data!AC23</f>
        <v>345</v>
      </c>
      <c r="C18" t="str">
        <f>IF(Data!AD23="estimate","*","")</f>
        <v/>
      </c>
      <c r="D18" t="str">
        <f>IF(Data!AY23= "","",Data!AY23)</f>
        <v/>
      </c>
      <c r="E18" t="str">
        <f>IF(Data!AZ23="estimate","*","")</f>
        <v/>
      </c>
    </row>
    <row r="19" spans="1:8" ht="5" customHeight="1"/>
    <row r="20" spans="1:8" ht="35" customHeight="1">
      <c r="A20" s="5" t="s">
        <v>31</v>
      </c>
      <c r="B20" s="44" t="str">
        <f>IF(Data!BA23= "","",Data!BA23)</f>
        <v/>
      </c>
      <c r="C20" s="44"/>
      <c r="D20" s="44"/>
      <c r="E20" s="44"/>
      <c r="F20" s="44"/>
      <c r="G20" s="44"/>
      <c r="H20" s="44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97</v>
      </c>
      <c r="B27" s="13" t="s">
        <v>98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99</v>
      </c>
      <c r="B30" s="13" t="s">
        <v>100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Data</vt:lpstr>
      <vt:lpstr>Argentina</vt:lpstr>
      <vt:lpstr>Austria</vt:lpstr>
      <vt:lpstr>Australia</vt:lpstr>
      <vt:lpstr>Belgium (Waloon)</vt:lpstr>
      <vt:lpstr>Brazil</vt:lpstr>
      <vt:lpstr>Colombia</vt:lpstr>
      <vt:lpstr>Croatia</vt:lpstr>
      <vt:lpstr>Canada</vt:lpstr>
      <vt:lpstr>Czech</vt:lpstr>
      <vt:lpstr>Denmark</vt:lpstr>
      <vt:lpstr>France</vt:lpstr>
      <vt:lpstr>Finland</vt:lpstr>
      <vt:lpstr>Germany</vt:lpstr>
      <vt:lpstr>Greece</vt:lpstr>
      <vt:lpstr>Hungary</vt:lpstr>
      <vt:lpstr>Ireland</vt:lpstr>
      <vt:lpstr>Israel</vt:lpstr>
      <vt:lpstr>Italy</vt:lpstr>
      <vt:lpstr>Japan</vt:lpstr>
      <vt:lpstr>Latvia</vt:lpstr>
      <vt:lpstr>Luxembourg</vt:lpstr>
      <vt:lpstr>Mexico</vt:lpstr>
      <vt:lpstr>Netherlands</vt:lpstr>
      <vt:lpstr>New Zealand</vt:lpstr>
      <vt:lpstr>Poland</vt:lpstr>
      <vt:lpstr>Portugal</vt:lpstr>
      <vt:lpstr>Slovakia</vt:lpstr>
      <vt:lpstr>Slovenia</vt:lpstr>
      <vt:lpstr>Spain</vt:lpstr>
      <vt:lpstr>Sweden</vt:lpstr>
      <vt:lpstr>Holstein Asso Switzerland</vt:lpstr>
      <vt:lpstr>Swiss Herd Book</vt:lpstr>
      <vt:lpstr>UK</vt:lpstr>
      <vt:lpstr>USA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harding</dc:creator>
  <cp:lastModifiedBy>suzanne harding</cp:lastModifiedBy>
  <cp:lastPrinted>2018-08-26T14:59:29Z</cp:lastPrinted>
  <dcterms:created xsi:type="dcterms:W3CDTF">2016-12-14T09:59:59Z</dcterms:created>
  <dcterms:modified xsi:type="dcterms:W3CDTF">2019-09-11T10:11:56Z</dcterms:modified>
</cp:coreProperties>
</file>